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9690" windowHeight="6525" tabRatio="855"/>
  </bookViews>
  <sheets>
    <sheet name="IC Summary-VAT" sheetId="12" r:id="rId1"/>
    <sheet name="Admin-Misc." sheetId="5" r:id="rId2"/>
    <sheet name="Safes" sheetId="1" r:id="rId3"/>
    <sheet name="Cash Register Ops" sheetId="6" r:id="rId4"/>
    <sheet name="Key Control" sheetId="4" r:id="rId5"/>
    <sheet name="Sales" sheetId="11" r:id="rId6"/>
    <sheet name="UTAP" sheetId="13" r:id="rId7"/>
  </sheets>
  <definedNames>
    <definedName name="_">'Key Control'!$G$13</definedName>
    <definedName name="_xlnm.Print_Area" localSheetId="1">'Admin-Misc.'!$A$1:$L$99</definedName>
    <definedName name="_xlnm.Print_Area" localSheetId="3">'Cash Register Ops'!$A$1:$L$120</definedName>
    <definedName name="_xlnm.Print_Area" localSheetId="0">'IC Summary-VAT'!$A$1:$G$36</definedName>
    <definedName name="_xlnm.Print_Area" localSheetId="4">'Key Control'!$A$1:$L$116</definedName>
    <definedName name="_xlnm.Print_Area" localSheetId="2">Safes!$A$1:$L$117</definedName>
    <definedName name="_xlnm.Print_Area" localSheetId="5">Sales!$A$1:$L$54</definedName>
  </definedNames>
  <calcPr calcId="125725"/>
</workbook>
</file>

<file path=xl/calcChain.xml><?xml version="1.0" encoding="utf-8"?>
<calcChain xmlns="http://schemas.openxmlformats.org/spreadsheetml/2006/main">
  <c r="G28" i="13"/>
  <c r="G27"/>
  <c r="G26"/>
  <c r="G23"/>
  <c r="G22"/>
  <c r="G19"/>
  <c r="G18"/>
  <c r="G17"/>
  <c r="G21"/>
  <c r="G20"/>
  <c r="G16"/>
  <c r="G27" i="12"/>
  <c r="F27"/>
  <c r="E27"/>
  <c r="C4" i="13"/>
  <c r="C5"/>
  <c r="C6"/>
  <c r="L31"/>
  <c r="F28" i="12" s="1"/>
  <c r="G15" i="13"/>
  <c r="G14"/>
  <c r="G13"/>
  <c r="L42" i="11"/>
  <c r="G40"/>
  <c r="G39"/>
  <c r="G81" i="5"/>
  <c r="G78"/>
  <c r="G72"/>
  <c r="G71"/>
  <c r="G68"/>
  <c r="G46"/>
  <c r="G43"/>
  <c r="G37"/>
  <c r="G35"/>
  <c r="G33"/>
  <c r="G31"/>
  <c r="G26"/>
  <c r="G25"/>
  <c r="G24"/>
  <c r="G23"/>
  <c r="G17"/>
  <c r="G15"/>
  <c r="L84"/>
  <c r="F25" i="12"/>
  <c r="G64" i="5"/>
  <c r="G65"/>
  <c r="G69"/>
  <c r="G76"/>
  <c r="G13"/>
  <c r="G84" s="1"/>
  <c r="G19"/>
  <c r="G21"/>
  <c r="G28"/>
  <c r="G39"/>
  <c r="L97" i="1"/>
  <c r="L92" i="6"/>
  <c r="L76" i="4"/>
  <c r="F26" i="12" s="1"/>
  <c r="G13" i="11"/>
  <c r="G42" s="1"/>
  <c r="G14"/>
  <c r="G15"/>
  <c r="G16"/>
  <c r="G18"/>
  <c r="G19"/>
  <c r="G22"/>
  <c r="G23"/>
  <c r="G24"/>
  <c r="G26"/>
  <c r="G28"/>
  <c r="G34"/>
  <c r="G36"/>
  <c r="F23" i="12"/>
  <c r="F24"/>
  <c r="G13" i="1"/>
  <c r="G97" s="1"/>
  <c r="G14"/>
  <c r="G15"/>
  <c r="G18"/>
  <c r="G20"/>
  <c r="G23"/>
  <c r="G24"/>
  <c r="G25"/>
  <c r="G28"/>
  <c r="G29"/>
  <c r="G32"/>
  <c r="G33"/>
  <c r="G34"/>
  <c r="G35"/>
  <c r="G37"/>
  <c r="G40"/>
  <c r="G41"/>
  <c r="G42"/>
  <c r="G43"/>
  <c r="G65"/>
  <c r="G67"/>
  <c r="G69"/>
  <c r="G70"/>
  <c r="G71"/>
  <c r="G73"/>
  <c r="G75"/>
  <c r="G76"/>
  <c r="G78"/>
  <c r="G80"/>
  <c r="G81"/>
  <c r="G83"/>
  <c r="G87"/>
  <c r="G90"/>
  <c r="G91"/>
  <c r="G92"/>
  <c r="G94"/>
  <c r="G27" i="6"/>
  <c r="G13"/>
  <c r="G92" s="1"/>
  <c r="G14"/>
  <c r="G18"/>
  <c r="G20"/>
  <c r="G22"/>
  <c r="G25"/>
  <c r="G29"/>
  <c r="G31"/>
  <c r="G36"/>
  <c r="G37"/>
  <c r="G39"/>
  <c r="G40"/>
  <c r="G42"/>
  <c r="G43"/>
  <c r="G45"/>
  <c r="G46"/>
  <c r="G48"/>
  <c r="G49"/>
  <c r="G71"/>
  <c r="G72"/>
  <c r="G73"/>
  <c r="G74"/>
  <c r="G77"/>
  <c r="G78"/>
  <c r="G79"/>
  <c r="G80"/>
  <c r="G86"/>
  <c r="G88"/>
  <c r="G89"/>
  <c r="G24" i="4"/>
  <c r="G13"/>
  <c r="G76" s="1"/>
  <c r="G16"/>
  <c r="G17"/>
  <c r="G18"/>
  <c r="G19"/>
  <c r="G22"/>
  <c r="G25"/>
  <c r="G29"/>
  <c r="G32"/>
  <c r="G36"/>
  <c r="G37"/>
  <c r="G39"/>
  <c r="G41"/>
  <c r="G42"/>
  <c r="G46"/>
  <c r="G47"/>
  <c r="G66"/>
  <c r="G67"/>
  <c r="G69"/>
  <c r="G70"/>
  <c r="G73"/>
  <c r="C4" i="11"/>
  <c r="C5"/>
  <c r="C6"/>
  <c r="C4" i="4"/>
  <c r="C5"/>
  <c r="C6"/>
  <c r="C4" i="5"/>
  <c r="C5"/>
  <c r="C6"/>
  <c r="C4" i="6"/>
  <c r="C5"/>
  <c r="C6"/>
  <c r="C4" i="1"/>
  <c r="C5"/>
  <c r="C6"/>
  <c r="G31" i="13" l="1"/>
  <c r="E28" i="12" s="1"/>
  <c r="F21"/>
  <c r="L98" i="1"/>
  <c r="G23" i="12" s="1"/>
  <c r="E23"/>
  <c r="L43" i="11"/>
  <c r="L85" i="5"/>
  <c r="G25" i="12" s="1"/>
  <c r="E25"/>
  <c r="E26"/>
  <c r="L77" i="4"/>
  <c r="G26" i="12" s="1"/>
  <c r="E24"/>
  <c r="L93" i="6"/>
  <c r="G24" i="12" s="1"/>
  <c r="L32" i="13" l="1"/>
  <c r="G28" i="12" s="1"/>
  <c r="E21"/>
  <c r="G21" s="1"/>
</calcChain>
</file>

<file path=xl/comments1.xml><?xml version="1.0" encoding="utf-8"?>
<comments xmlns="http://schemas.openxmlformats.org/spreadsheetml/2006/main">
  <authors>
    <author>rafael.wunsch</author>
  </authors>
  <commentList>
    <comment ref="G10" authorId="0">
      <text>
        <r>
          <rPr>
            <b/>
            <sz val="8"/>
            <color indexed="81"/>
            <rFont val="Tahoma"/>
          </rPr>
          <t>rafael.wunsch:</t>
        </r>
        <r>
          <rPr>
            <sz val="8"/>
            <color indexed="81"/>
            <rFont val="Tahoma"/>
          </rPr>
          <t xml:space="preserve">
Highest Possible Score</t>
        </r>
      </text>
    </comment>
    <comment ref="H10" authorId="0">
      <text>
        <r>
          <rPr>
            <b/>
            <sz val="8"/>
            <color indexed="81"/>
            <rFont val="Tahoma"/>
          </rPr>
          <t>rafael.wunsch:</t>
        </r>
        <r>
          <rPr>
            <sz val="8"/>
            <color indexed="81"/>
            <rFont val="Tahoma"/>
          </rPr>
          <t xml:space="preserve">
Points to be entered if line item is incomplete.</t>
        </r>
      </text>
    </comment>
    <comment ref="I10" authorId="0">
      <text>
        <r>
          <rPr>
            <b/>
            <sz val="8"/>
            <color indexed="81"/>
            <rFont val="Tahoma"/>
          </rPr>
          <t>rafael.wunsch:</t>
        </r>
        <r>
          <rPr>
            <sz val="8"/>
            <color indexed="81"/>
            <rFont val="Tahoma"/>
          </rPr>
          <t xml:space="preserve">
Number of points to be entered if line item is missing or not being done.</t>
        </r>
      </text>
    </comment>
    <comment ref="J10" authorId="0">
      <text>
        <r>
          <rPr>
            <b/>
            <sz val="8"/>
            <color indexed="81"/>
            <rFont val="Tahoma"/>
          </rPr>
          <t>rafael.wunsch:</t>
        </r>
        <r>
          <rPr>
            <sz val="8"/>
            <color indexed="81"/>
            <rFont val="Tahoma"/>
          </rPr>
          <t xml:space="preserve">
Enter 99 if this line item does not apply</t>
        </r>
      </text>
    </comment>
    <comment ref="L10" authorId="0">
      <text>
        <r>
          <rPr>
            <b/>
            <sz val="8"/>
            <color indexed="81"/>
            <rFont val="Tahoma"/>
          </rPr>
          <t>rafael.wunsch:</t>
        </r>
        <r>
          <rPr>
            <sz val="8"/>
            <color indexed="81"/>
            <rFont val="Tahoma"/>
          </rPr>
          <t xml:space="preserve">
Enter the number of points scored. Permissible entries for line item 1 are 6, 3, or 0 (nothing in between). For line item 2 it would be permissible to enter 10, 5, or 0. </t>
        </r>
      </text>
    </comment>
  </commentList>
</comments>
</file>

<file path=xl/sharedStrings.xml><?xml version="1.0" encoding="utf-8"?>
<sst xmlns="http://schemas.openxmlformats.org/spreadsheetml/2006/main" count="379" uniqueCount="303">
  <si>
    <t>INTERNAL CONTROL REVIEW</t>
  </si>
  <si>
    <t>INSTALLATION</t>
  </si>
  <si>
    <t>ACTIVITY</t>
  </si>
  <si>
    <t>DATE</t>
  </si>
  <si>
    <t>Score:</t>
  </si>
  <si>
    <t>YES</t>
  </si>
  <si>
    <t>INCOMPLETE</t>
  </si>
  <si>
    <t>NO</t>
  </si>
  <si>
    <t xml:space="preserve">  a.  Limited Access:</t>
  </si>
  <si>
    <t xml:space="preserve">  b.  Opened Safes Attended at all times</t>
  </si>
  <si>
    <t xml:space="preserve">  c.  Safes Have Adequate Protection </t>
  </si>
  <si>
    <t xml:space="preserve"> </t>
  </si>
  <si>
    <t xml:space="preserve">  a.  Filled out completely</t>
  </si>
  <si>
    <t xml:space="preserve">  c.  1st page attached to inside of safe</t>
  </si>
  <si>
    <t xml:space="preserve">        </t>
  </si>
  <si>
    <t xml:space="preserve">  b.  Changed at least annually</t>
  </si>
  <si>
    <t xml:space="preserve">       requires access</t>
  </si>
  <si>
    <t xml:space="preserve">  b.  Completed whenever a security container or safe is opened</t>
  </si>
  <si>
    <t xml:space="preserve">  c.  Filled out completely</t>
  </si>
  <si>
    <t xml:space="preserve">  b.  Attached inside the safe</t>
  </si>
  <si>
    <t xml:space="preserve">  a.  Completed at beginning and end of day</t>
  </si>
  <si>
    <t xml:space="preserve">  c.  Date, time and responsible individual annotated</t>
  </si>
  <si>
    <t xml:space="preserve">  b.  Completed at change of shift w/outgoing and incoming staff</t>
  </si>
  <si>
    <t xml:space="preserve">  a.  Prepared in triplicate: 1-bank, 1-CAO, 1-activity</t>
  </si>
  <si>
    <t xml:space="preserve">  b.  Deposited nightly or at start of next business day</t>
  </si>
  <si>
    <t xml:space="preserve">  d.  Retained for at least 30 days</t>
  </si>
  <si>
    <t xml:space="preserve">  d.  Activity copy attached to DAR</t>
  </si>
  <si>
    <t xml:space="preserve">  c.  Deposit matches DAR</t>
  </si>
  <si>
    <t xml:space="preserve">  a.  Displayed on all security containers and safes</t>
  </si>
  <si>
    <t xml:space="preserve">  a.  Cash registers used to record all sales (or DA 1992 in lieu of)</t>
  </si>
  <si>
    <t xml:space="preserve">  b.  Sales amount displayed on register easily seen by customer </t>
  </si>
  <si>
    <t xml:space="preserve">  a.  Signed for by register operator on DA Form 4082</t>
  </si>
  <si>
    <t xml:space="preserve">       change fund </t>
  </si>
  <si>
    <t xml:space="preserve">       register controls locked</t>
  </si>
  <si>
    <t xml:space="preserve">  a.  Only one person assigned to a cash drawer</t>
  </si>
  <si>
    <t xml:space="preserve">       responsible party to include change fund, pre-numbered cash</t>
  </si>
  <si>
    <t xml:space="preserve">       control documents, and cash receipts.</t>
  </si>
  <si>
    <t xml:space="preserve">       cash collected</t>
  </si>
  <si>
    <t xml:space="preserve">       blocks on DA Form 4082</t>
  </si>
  <si>
    <t xml:space="preserve">  a.  Filled out correctly</t>
  </si>
  <si>
    <t xml:space="preserve">  b.  Copy of deposit slip attached</t>
  </si>
  <si>
    <t xml:space="preserve">  c.  Reviewed by management</t>
  </si>
  <si>
    <t xml:space="preserve">  d.  Sent to CAO/FMB within two working days</t>
  </si>
  <si>
    <t xml:space="preserve">  a.  Maintained on all employees who handle cash</t>
  </si>
  <si>
    <t xml:space="preserve">  b.  Entries made for each shift the employee worked</t>
  </si>
  <si>
    <t xml:space="preserve">  c.  If no overage/shortage for shift, it is annotated as such</t>
  </si>
  <si>
    <t xml:space="preserve">  d.  Log includes date, total register accountability, total cashier</t>
  </si>
  <si>
    <t xml:space="preserve">      accountability, over/short in dollars and percentage, </t>
  </si>
  <si>
    <t xml:space="preserve">      explanations for variances over 2%, monthly totals, and</t>
  </si>
  <si>
    <t xml:space="preserve">      employee signature at EOM</t>
  </si>
  <si>
    <t xml:space="preserve">  a.  Managers or their representatives make  unannounced counts </t>
  </si>
  <si>
    <t xml:space="preserve">  b.  Recorded on a DA Form 4082 or similar type form</t>
  </si>
  <si>
    <t xml:space="preserve">  c.  Kept on file for at least 3 years</t>
  </si>
  <si>
    <t xml:space="preserve">       payment by check or credit card is not feasible</t>
  </si>
  <si>
    <t xml:space="preserve">  b.  Employee signs for petty cash funds on a DA Form 4082 or </t>
  </si>
  <si>
    <t xml:space="preserve">       similar type form when receiving monies to make a purchase</t>
  </si>
  <si>
    <t xml:space="preserve">  c.  DA Form 1994 is used to validate each petty cash transaction</t>
  </si>
  <si>
    <t xml:space="preserve">        Home Depot, Wal Mart)</t>
  </si>
  <si>
    <t xml:space="preserve">  d.  DA Form 1994 used in sequential order.  No numbers missing</t>
  </si>
  <si>
    <t xml:space="preserve">       individual</t>
  </si>
  <si>
    <t xml:space="preserve">       submitted  when seeking reimbursement</t>
  </si>
  <si>
    <t xml:space="preserve">      day of the month</t>
  </si>
  <si>
    <t xml:space="preserve">  a.  Secured in safe when not in use</t>
  </si>
  <si>
    <t>NOTES:</t>
  </si>
  <si>
    <t xml:space="preserve">  e.  DA Form 1994 filled out in ink and approved by authorized </t>
  </si>
  <si>
    <t xml:space="preserve">  f.  "Pay To" is the activity to whom the payment was made (i.e.  </t>
  </si>
  <si>
    <t xml:space="preserve">  g.  Separate voucher used for each disbursement</t>
  </si>
  <si>
    <t xml:space="preserve">  a.  Completed in a timely manner</t>
  </si>
  <si>
    <t xml:space="preserve">  b.  Reflects all revenues and expenses</t>
  </si>
  <si>
    <t>1.  Appointment Letter</t>
  </si>
  <si>
    <t>2.  Access Roster</t>
  </si>
  <si>
    <t xml:space="preserve">  b.  Permanently affixed to a wall</t>
  </si>
  <si>
    <t xml:space="preserve">  c.  Signed by the key custodian</t>
  </si>
  <si>
    <t xml:space="preserve">  d.  Posted on the key box</t>
  </si>
  <si>
    <t xml:space="preserve">  c.  Kept in a room that is locked when unoccupied or</t>
  </si>
  <si>
    <t xml:space="preserve">      under 24-hour surveillance</t>
  </si>
  <si>
    <t xml:space="preserve">       keys are located and hook number</t>
  </si>
  <si>
    <t>3.  Key Depository</t>
  </si>
  <si>
    <t>4.  Master Inventory</t>
  </si>
  <si>
    <t xml:space="preserve">  a.  Includes serial number of the key or lock, location of the </t>
  </si>
  <si>
    <t xml:space="preserve">       lock, total number of keys maintained for the lock, where the </t>
  </si>
  <si>
    <t xml:space="preserve">  b.  Master inventory is secured in a locked container when not in</t>
  </si>
  <si>
    <t xml:space="preserve">       use</t>
  </si>
  <si>
    <t>5.  Key Control Register</t>
  </si>
  <si>
    <t xml:space="preserve">  a.  Key or lock serial number listed under "Key Control Numbers"</t>
  </si>
  <si>
    <t xml:space="preserve">      date and time annotated</t>
  </si>
  <si>
    <t xml:space="preserve">  c.  Kept in a locked container with controlled access when not in</t>
  </si>
  <si>
    <t xml:space="preserve">  d.  Key rings or sets are signed out on a separate register</t>
  </si>
  <si>
    <t xml:space="preserve">       last entry</t>
  </si>
  <si>
    <t>6.  Permanently Issued Keys</t>
  </si>
  <si>
    <t xml:space="preserve">  a.  Kept to the minimum necessary</t>
  </si>
  <si>
    <t xml:space="preserve">  b.  Signed for on DA Form 5513-R or hand receipt</t>
  </si>
  <si>
    <t>7.  Inventories</t>
  </si>
  <si>
    <t xml:space="preserve">  a.  Daily issued keys are checked at the end of the day</t>
  </si>
  <si>
    <t xml:space="preserve">  b.  Personally retained keys inventoried at least quarterly on a</t>
  </si>
  <si>
    <t xml:space="preserve">       "show basis"</t>
  </si>
  <si>
    <t xml:space="preserve">  c.  All keys inventoried by serial number at least semi-annually</t>
  </si>
  <si>
    <t xml:space="preserve">  d.  Memorandum for Record prepared for each 100% inventory</t>
  </si>
  <si>
    <t xml:space="preserve">       of one year </t>
  </si>
  <si>
    <t xml:space="preserve">TOTAL FOR KEY CONTROL:   </t>
  </si>
  <si>
    <t xml:space="preserve">  a.  Used only for items, services or incidental expenses where</t>
  </si>
  <si>
    <t>GENERAL ADMINISTRATION:</t>
  </si>
  <si>
    <t xml:space="preserve">  b.  Accurate personnel  </t>
  </si>
  <si>
    <t xml:space="preserve">       or a register kick out tape or sales receipt given to customer</t>
  </si>
  <si>
    <t xml:space="preserve">       on a position that handles cash at least monthly</t>
  </si>
  <si>
    <t xml:space="preserve">TOTAL FOR ADMIN MISCELLANEOUS:   </t>
  </si>
  <si>
    <t xml:space="preserve">  a.  Primary/alternate key custodian appointed in writing</t>
  </si>
  <si>
    <t xml:space="preserve">  a.  Reflects all  personnel authorized to issue and receive keys</t>
  </si>
  <si>
    <t xml:space="preserve">  b.  All keys signed in and out by authorized personnel with</t>
  </si>
  <si>
    <t xml:space="preserve">       discrepancies were found</t>
  </si>
  <si>
    <t xml:space="preserve">  e.  Inventory documentation maintained on file for a minimum</t>
  </si>
  <si>
    <t xml:space="preserve">       monthly</t>
  </si>
  <si>
    <t>1.  Inventories</t>
  </si>
  <si>
    <t>2.  End of Month Inventories</t>
  </si>
  <si>
    <t xml:space="preserve">  c.  Each inventory includes a visual count of merchandise and </t>
  </si>
  <si>
    <t xml:space="preserve">      to Stock Record Cards or automated system</t>
  </si>
  <si>
    <t xml:space="preserve">  e.  100% inventories completed in May and September unless</t>
  </si>
  <si>
    <t xml:space="preserve">       net difference is 5% of total stock record mdse or exceeds</t>
  </si>
  <si>
    <t xml:space="preserve">       $2500 (must then be taken monthly until variance is within</t>
  </si>
  <si>
    <t>3.  Sales Accountability</t>
  </si>
  <si>
    <t xml:space="preserve">  b.  Variances are investigated and documented</t>
  </si>
  <si>
    <t xml:space="preserve">  b.  Inventories conducted and listed separately for each dept.</t>
  </si>
  <si>
    <t xml:space="preserve">      comparison of results of balances carried on perpetual inv.</t>
  </si>
  <si>
    <t xml:space="preserve">  d.  Shortages and overages recorded separately and posted</t>
  </si>
  <si>
    <t xml:space="preserve">     </t>
  </si>
  <si>
    <t>PAGE 1 OF 2</t>
  </si>
  <si>
    <t>PAGE 2 OF 2</t>
  </si>
  <si>
    <t xml:space="preserve">      whom they were issued </t>
  </si>
  <si>
    <t xml:space="preserve">TOTAL FOR SAFE SECURITY, CASH DEPOSITS &amp; PETTY CASH:   </t>
  </si>
  <si>
    <t xml:space="preserve">SAFE SECURITY, CASH DEPOSITS &amp; PETTY CASH </t>
  </si>
  <si>
    <t xml:space="preserve">       in the presence of the person relinquishing control.</t>
  </si>
  <si>
    <t xml:space="preserve">       and document the amount on DA Form 4082.  This is done </t>
  </si>
  <si>
    <t xml:space="preserve">       subtracting to a later customer sale</t>
  </si>
  <si>
    <t xml:space="preserve">CASH REGISTER OPERATIONS </t>
  </si>
  <si>
    <t xml:space="preserve">KEY CONTROL </t>
  </si>
  <si>
    <t xml:space="preserve">       1% for two consecutive months)</t>
  </si>
  <si>
    <t xml:space="preserve">  a.  Retail sales accountability tests are performed on a </t>
  </si>
  <si>
    <t xml:space="preserve">      reoccurring basis by management (at least monthly)</t>
  </si>
  <si>
    <t>TEAM MEMBERS</t>
  </si>
  <si>
    <t>SAFES, CASH DEPOSITS &amp; PETTY CASH</t>
  </si>
  <si>
    <t>CASH REGISTER OPERATION</t>
  </si>
  <si>
    <t>MISC. ADMINISTRATION</t>
  </si>
  <si>
    <t>TOT PTS AVAIL</t>
  </si>
  <si>
    <t>TOT PTS EARNED</t>
  </si>
  <si>
    <t>%</t>
  </si>
  <si>
    <t xml:space="preserve">                  </t>
  </si>
  <si>
    <t>TOTAL SCORE</t>
  </si>
  <si>
    <t>LEGEND:</t>
  </si>
  <si>
    <t xml:space="preserve">100%-90% = </t>
  </si>
  <si>
    <t>89%-75%  =</t>
  </si>
  <si>
    <t>74%-0%   =</t>
  </si>
  <si>
    <t>KEY CONTROL</t>
  </si>
  <si>
    <t xml:space="preserve">                    </t>
  </si>
  <si>
    <t xml:space="preserve">TOTAL FOR CASH REGISTER OPERATIONS:   </t>
  </si>
  <si>
    <t xml:space="preserve">  b.  Personal items such as purses, bags, etc are not kept near</t>
  </si>
  <si>
    <t xml:space="preserve">       register areas</t>
  </si>
  <si>
    <t xml:space="preserve">       </t>
  </si>
  <si>
    <t xml:space="preserve">            </t>
  </si>
  <si>
    <t xml:space="preserve">          </t>
  </si>
  <si>
    <t>N/A</t>
  </si>
  <si>
    <t>ACTIVITY SUMMARY</t>
  </si>
  <si>
    <t xml:space="preserve">  c.  Sales are rung in individually</t>
  </si>
  <si>
    <t xml:space="preserve">  d.  Over/under rings are voided, not adjusted by adding or</t>
  </si>
  <si>
    <t xml:space="preserve">  e.  Voids are verified by management</t>
  </si>
  <si>
    <t xml:space="preserve">  h.  COB, registers emptied of cash and drawers left open with</t>
  </si>
  <si>
    <t xml:space="preserve">       shortages</t>
  </si>
  <si>
    <t xml:space="preserve">  b.  Determines which employees may receive what keys</t>
  </si>
  <si>
    <t xml:space="preserve">  e.  Key control registers are retained for at least 90 days after the </t>
  </si>
  <si>
    <t xml:space="preserve">       stating all keys were inventoried and what, if any, </t>
  </si>
  <si>
    <t xml:space="preserve">  a.  Filing cabinet, safe or key depository made of at least 26</t>
  </si>
  <si>
    <t xml:space="preserve">       gauge steel, equipped with a tumbler type locking device</t>
  </si>
  <si>
    <t xml:space="preserve">  a.  Completed with two people working in pairs</t>
  </si>
  <si>
    <t xml:space="preserve">  a.  Changed when an individual who knows the combination no longer</t>
  </si>
  <si>
    <t xml:space="preserve">  a.  Accurately reflects amount of funds in the safe</t>
  </si>
  <si>
    <t xml:space="preserve">11.  Funds are adequate for activity </t>
  </si>
  <si>
    <t xml:space="preserve">  h.  Paid vouchers and supporting documents are clearly marked "PAID",</t>
  </si>
  <si>
    <t xml:space="preserve">       dated, and initialed by person making the disbursement.</t>
  </si>
  <si>
    <t xml:space="preserve">  i.  DA Form 1994's controlled by maintaining a log showing to </t>
  </si>
  <si>
    <t xml:space="preserve">  j.  Supporting documentation is attached to DA Form 1994</t>
  </si>
  <si>
    <t xml:space="preserve">  k.  DA Form 1993 used to summarize the DA Form 1994's and</t>
  </si>
  <si>
    <t xml:space="preserve">  l.  Requests for reimbursement are made at least as of the last </t>
  </si>
  <si>
    <t>Safe Security, Cash Deposits &amp; Petty Cash-ICM Chapters 5 &amp; 14</t>
  </si>
  <si>
    <r>
      <t xml:space="preserve">1.  Security Container Information (SF 700) </t>
    </r>
    <r>
      <rPr>
        <b/>
        <sz val="10"/>
        <rFont val="Arial"/>
        <family val="2"/>
      </rPr>
      <t>(Chapter 5)</t>
    </r>
  </si>
  <si>
    <r>
      <t xml:space="preserve">2.  Safe Combinations </t>
    </r>
    <r>
      <rPr>
        <b/>
        <sz val="10"/>
        <rFont val="Arial"/>
        <family val="2"/>
      </rPr>
      <t>(Chapter 5)</t>
    </r>
  </si>
  <si>
    <r>
      <t xml:space="preserve">3.  Security Container Check Sheet (SF 702) </t>
    </r>
    <r>
      <rPr>
        <b/>
        <sz val="10"/>
        <rFont val="Arial"/>
        <family val="2"/>
      </rPr>
      <t>(Chapter 5)</t>
    </r>
  </si>
  <si>
    <r>
      <t xml:space="preserve">4.  Fund Authorization Letter </t>
    </r>
    <r>
      <rPr>
        <b/>
        <sz val="10"/>
        <rFont val="Arial"/>
        <family val="2"/>
      </rPr>
      <t>(Chapter 5)</t>
    </r>
  </si>
  <si>
    <r>
      <t xml:space="preserve">5.  Activity Safe Counts </t>
    </r>
    <r>
      <rPr>
        <b/>
        <sz val="10"/>
        <rFont val="Arial"/>
        <family val="2"/>
      </rPr>
      <t>(Chapter 5)</t>
    </r>
  </si>
  <si>
    <r>
      <t xml:space="preserve">6.  Quarterly Safe Counts by Disinterested Party </t>
    </r>
    <r>
      <rPr>
        <b/>
        <sz val="10"/>
        <rFont val="Arial"/>
        <family val="2"/>
      </rPr>
      <t>(Chapter 5)</t>
    </r>
  </si>
  <si>
    <r>
      <t xml:space="preserve">7.  Deposits made in IAW ICM </t>
    </r>
    <r>
      <rPr>
        <b/>
        <sz val="10"/>
        <rFont val="Arial"/>
        <family val="2"/>
      </rPr>
      <t>(Chapter 5)</t>
    </r>
  </si>
  <si>
    <r>
      <t xml:space="preserve">8.  Petty Cash </t>
    </r>
    <r>
      <rPr>
        <b/>
        <sz val="10"/>
        <rFont val="Arial"/>
        <family val="2"/>
      </rPr>
      <t>(Chapter 14)</t>
    </r>
  </si>
  <si>
    <r>
      <t xml:space="preserve">9.  Pre numbered Documents </t>
    </r>
    <r>
      <rPr>
        <b/>
        <sz val="10"/>
        <rFont val="Arial"/>
        <family val="2"/>
      </rPr>
      <t>(Chapter 5)</t>
    </r>
    <r>
      <rPr>
        <sz val="10"/>
        <rFont val="Arial"/>
      </rPr>
      <t xml:space="preserve"> </t>
    </r>
  </si>
  <si>
    <r>
      <t xml:space="preserve">10.  Overall Safe Security </t>
    </r>
    <r>
      <rPr>
        <b/>
        <sz val="10"/>
        <rFont val="Arial"/>
        <family val="2"/>
      </rPr>
      <t>(Chapter 5)</t>
    </r>
  </si>
  <si>
    <t>Cash Register Operations - ICM Chapter 6 &amp; 18</t>
  </si>
  <si>
    <r>
      <t xml:space="preserve">1.  Cash Registers </t>
    </r>
    <r>
      <rPr>
        <b/>
        <sz val="10"/>
        <rFont val="Arial"/>
        <family val="2"/>
      </rPr>
      <t>(Chapter 6)</t>
    </r>
  </si>
  <si>
    <r>
      <t xml:space="preserve">2.  Register Change Funds </t>
    </r>
    <r>
      <rPr>
        <b/>
        <sz val="10"/>
        <rFont val="Arial"/>
        <family val="2"/>
      </rPr>
      <t>(Chapter 6)</t>
    </r>
  </si>
  <si>
    <r>
      <t xml:space="preserve">3.  Register Operation </t>
    </r>
    <r>
      <rPr>
        <b/>
        <sz val="10"/>
        <rFont val="Arial"/>
        <family val="2"/>
      </rPr>
      <t>(Chapter 6)</t>
    </r>
  </si>
  <si>
    <r>
      <t xml:space="preserve">4.  Daily Activity Reports (DARS) </t>
    </r>
    <r>
      <rPr>
        <b/>
        <sz val="10"/>
        <rFont val="Arial"/>
        <family val="2"/>
      </rPr>
      <t>(Chapter 6)</t>
    </r>
  </si>
  <si>
    <r>
      <t xml:space="preserve">5.  Overage/Shortage Logs </t>
    </r>
    <r>
      <rPr>
        <b/>
        <sz val="10"/>
        <rFont val="Arial"/>
        <family val="2"/>
      </rPr>
      <t>(Chapter 6)</t>
    </r>
  </si>
  <si>
    <r>
      <t xml:space="preserve">6.  Surprise Cash Counts </t>
    </r>
    <r>
      <rPr>
        <b/>
        <sz val="10"/>
        <rFont val="Arial"/>
        <family val="2"/>
      </rPr>
      <t>(Chapter 18)</t>
    </r>
  </si>
  <si>
    <r>
      <t xml:space="preserve">4.  Management Information Systems (MIS) </t>
    </r>
    <r>
      <rPr>
        <b/>
        <sz val="10"/>
        <rFont val="Arial"/>
        <family val="2"/>
      </rPr>
      <t>(Chapter 13)</t>
    </r>
  </si>
  <si>
    <t>Key Control - ICM Chapter 12</t>
  </si>
  <si>
    <t>ICM Chapter 16</t>
  </si>
  <si>
    <t>REGION</t>
  </si>
  <si>
    <t xml:space="preserve">  c.  Sensitive item inventories are in place and current</t>
  </si>
  <si>
    <t xml:space="preserve">  d.  Surprise inventories are completed by management at least</t>
  </si>
  <si>
    <t xml:space="preserve">  b.  Are stamps/seals secured?</t>
  </si>
  <si>
    <t xml:space="preserve">  a.  Is blank VAT form stock secured?</t>
  </si>
  <si>
    <t xml:space="preserve">  f.  Voids annotated on DA Form 4082 with the void documentation </t>
  </si>
  <si>
    <t xml:space="preserve">       attached</t>
  </si>
  <si>
    <t xml:space="preserve">  j.   Register tape or other sales documentation attached to daily </t>
  </si>
  <si>
    <t xml:space="preserve">       activity paperwork</t>
  </si>
  <si>
    <t xml:space="preserve">  i.   Only managers or their representatives take register readings</t>
  </si>
  <si>
    <t xml:space="preserve">  b.  DA Form 4082 kept in safe as a receipt for the issued </t>
  </si>
  <si>
    <t xml:space="preserve">  c.  Upon end of shift, cashier completes a cash count with a</t>
  </si>
  <si>
    <t xml:space="preserve">  d.  Register sales and pre-numbered documents reconciled with</t>
  </si>
  <si>
    <t xml:space="preserve">  e.   Unused pre-numbered documents recorded in applicable</t>
  </si>
  <si>
    <t xml:space="preserve">  f.  Cashiers DO NOT keep overages NOR do they make up</t>
  </si>
  <si>
    <t xml:space="preserve">  g.  Person accepting the cash at the end of the shift will verify </t>
  </si>
  <si>
    <t xml:space="preserve">  g.   Cash registers/drawers are not operated with drawer left open</t>
  </si>
  <si>
    <t xml:space="preserve">TOTAL FOR RETAIL OPERATIONS:   </t>
  </si>
  <si>
    <t xml:space="preserve">  e.  Is blank check stock secured at all times?</t>
  </si>
  <si>
    <t xml:space="preserve">  f.   Is blank check stock inventoried daily?</t>
  </si>
  <si>
    <t>1. General VAT Administration</t>
  </si>
  <si>
    <t xml:space="preserve">      within the office? (electronic or paper)</t>
  </si>
  <si>
    <t xml:space="preserve">  b.  Are hand-outs for Customers (English) and for Vendors </t>
  </si>
  <si>
    <t xml:space="preserve">      (Englisch &amp; German) readily available for all customers?</t>
  </si>
  <si>
    <t xml:space="preserve">  c.  Have all other hand-outs or flyers (unapproved) with VAT</t>
  </si>
  <si>
    <t xml:space="preserve">       information been removed form the facility?</t>
  </si>
  <si>
    <t xml:space="preserve">      information properly secured?</t>
  </si>
  <si>
    <t xml:space="preserve">       (signs)?</t>
  </si>
  <si>
    <t xml:space="preserve">  f.   Have personnel using VAT computers attended VAT training?</t>
  </si>
  <si>
    <t xml:space="preserve">       registrations and/or purchases of 2500 Euros or more?</t>
  </si>
  <si>
    <t xml:space="preserve">      manner to permit reasonable look-up by customer?</t>
  </si>
  <si>
    <t xml:space="preserve">       to see?</t>
  </si>
  <si>
    <t xml:space="preserve">      real estate, houses, apartments etc of 2500 Euros or more</t>
  </si>
  <si>
    <t xml:space="preserve">       only processed based on proper cost estimates?</t>
  </si>
  <si>
    <t xml:space="preserve">       VAT foms from same vendor)?</t>
  </si>
  <si>
    <t>Miscellaneous Admin</t>
  </si>
  <si>
    <t>2. Records and Personally Identifiable Information</t>
  </si>
  <si>
    <t xml:space="preserve">  d.  Are prices for all VAT services displayed for customers to see</t>
  </si>
  <si>
    <t xml:space="preserve">  e.  Are opening hours and phone numbers displayed for customers</t>
  </si>
  <si>
    <t xml:space="preserve">  a.  Are non-electronic records containing personally identifiable</t>
  </si>
  <si>
    <t xml:space="preserve">  g.  Are employees familiar with the assignment letter procedures?</t>
  </si>
  <si>
    <t xml:space="preserve">  h.  Are employees familiar with warning letter procedures?</t>
  </si>
  <si>
    <t xml:space="preserve">  j.  Do employees know how and where to report irregularities?</t>
  </si>
  <si>
    <t xml:space="preserve">  b.  Is the new AE Form 215-6A (Jul 07) being used for all new</t>
  </si>
  <si>
    <t xml:space="preserve">  c.  Are tax relief registration forms (AE Form 215-6A) filed in </t>
  </si>
  <si>
    <t xml:space="preserve">  d.  Are AE Forms 215-6B (white or pink) being properly filed by form </t>
  </si>
  <si>
    <t xml:space="preserve">  e.  Is the apponitment letter for the office manager from the D, MWR</t>
  </si>
  <si>
    <t xml:space="preserve">  i.   Are employees trained to look out for irregularities (e.g multiple</t>
  </si>
  <si>
    <t xml:space="preserve">      number and stored for at least 5 years?</t>
  </si>
  <si>
    <t xml:space="preserve">      on file?</t>
  </si>
  <si>
    <t xml:space="preserve">      routed to IMCOM-E, MWRD for approval?</t>
  </si>
  <si>
    <t>3. Transaction Approvals</t>
  </si>
  <si>
    <t xml:space="preserve">  a.  Are all purchase requests by customers for repair/renovation of</t>
  </si>
  <si>
    <t xml:space="preserve">  b.  Are all purchase requests by customers of 2500 Euros or more</t>
  </si>
  <si>
    <t>5.  IT Related IC Measures</t>
  </si>
  <si>
    <t xml:space="preserve">  a.  Does each user have his/her own individual user account (log-in)?</t>
  </si>
  <si>
    <t xml:space="preserve">  b.  Has each computer user taken and passed the Computer</t>
  </si>
  <si>
    <t xml:space="preserve">  c.  Is room with computer hardware secure during non-work hours?</t>
  </si>
  <si>
    <t xml:space="preserve">  d.  Is unauthorized access to computers restricted? (we have to</t>
  </si>
  <si>
    <t xml:space="preserve">       prevent the database from being copied onto a CD or a memory</t>
  </si>
  <si>
    <t xml:space="preserve">       stick and taken outside the facility - the database contains</t>
  </si>
  <si>
    <t xml:space="preserve">        sensitive personally indentifiable information)</t>
  </si>
  <si>
    <t xml:space="preserve">  e.  Is System Administrator notified when users leave to disable</t>
  </si>
  <si>
    <t xml:space="preserve">       the user accounts?</t>
  </si>
  <si>
    <t xml:space="preserve">  f.  Are the VAT computers out of reach of customers or another</t>
  </si>
  <si>
    <t xml:space="preserve">      reasonable location in case clerks have to leave the station for</t>
  </si>
  <si>
    <t xml:space="preserve">       short periods of time?</t>
  </si>
  <si>
    <t xml:space="preserve">       see information on screen)</t>
  </si>
  <si>
    <t xml:space="preserve">       User Test?</t>
  </si>
  <si>
    <t>INTERNAL CONTROLS REVIEW - TAX RELIEF OPERATIONS</t>
  </si>
  <si>
    <t xml:space="preserve">  a. Is a copy/print-out of the AER 215-6 available for reference</t>
  </si>
  <si>
    <t>Scores are entered in the form of points in the last column of each sheet.</t>
  </si>
  <si>
    <t>for that section from the total points available.</t>
  </si>
  <si>
    <t>into the Grey "N/A" column. This will deduct the allotted points</t>
  </si>
  <si>
    <t>If an area, or an item within an aera, is non-applicable, enter 99</t>
  </si>
  <si>
    <t>SALES OPERATIONS:</t>
  </si>
  <si>
    <t>SALES</t>
  </si>
  <si>
    <t>4.  Banking</t>
  </si>
  <si>
    <t xml:space="preserve">  a.  Are bank statements reconciled monthly?</t>
  </si>
  <si>
    <t xml:space="preserve">  b.  Are ordered checks inventoried/reconciled?</t>
  </si>
  <si>
    <t xml:space="preserve">  g.  Are Monitors not in view of customers? (i.e. customers can not </t>
  </si>
  <si>
    <t>UTAP Program:</t>
  </si>
  <si>
    <t>1.  Procedures</t>
  </si>
  <si>
    <t xml:space="preserve">  a.  Has customer database been established?</t>
  </si>
  <si>
    <t xml:space="preserve">  b.  Are sign-up forms available?</t>
  </si>
  <si>
    <t xml:space="preserve">  c.  Is UTAP office signing customers up with energy supplier?</t>
  </si>
  <si>
    <t xml:space="preserve">  d.  Are customer hand-outs available?</t>
  </si>
  <si>
    <t xml:space="preserve">  h.  Are unpaid bills monitored effectively?</t>
  </si>
  <si>
    <t xml:space="preserve">  i.  Have all customers been converted to direct debit?</t>
  </si>
  <si>
    <t>2.  PII</t>
  </si>
  <si>
    <t xml:space="preserve">  a.  Is customer data (paper form) secured properly?</t>
  </si>
  <si>
    <t xml:space="preserve">  b.  Is customer data (electronic form) secured properly?</t>
  </si>
  <si>
    <t xml:space="preserve">  c.  Is data transfer to utility supplier secure?</t>
  </si>
  <si>
    <t xml:space="preserve">TOTAL FOR UTAP PROGRAM:   </t>
  </si>
  <si>
    <t>UTAP</t>
  </si>
  <si>
    <t xml:space="preserve">  j.  Are bad debts for active duty sent to FMD for collection?</t>
  </si>
  <si>
    <t xml:space="preserve">  k.  Are bad debts for civilians sent to FMD for collection?</t>
  </si>
  <si>
    <t xml:space="preserve">  e.  Contracted utility compnanies 1-3*</t>
  </si>
  <si>
    <t xml:space="preserve">  f.   Contracted utility companies 4-6*</t>
  </si>
  <si>
    <t xml:space="preserve">  g.  Contracted utility companies 7 or more*</t>
  </si>
  <si>
    <t>* number of contracts is cumulative. If you have 8 contracts you would get "Yes" three times.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</si>
</sst>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0" borderId="5" xfId="0" applyFont="1" applyBorder="1" applyAlignment="1">
      <alignment horizontal="center"/>
    </xf>
    <xf numFmtId="0" fontId="5" fillId="0" borderId="0" xfId="0" applyFont="1" applyBorder="1"/>
    <xf numFmtId="0" fontId="5" fillId="3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6" xfId="0" applyFont="1" applyFill="1" applyBorder="1"/>
    <xf numFmtId="0" fontId="5" fillId="0" borderId="5" xfId="0" applyFont="1" applyBorder="1"/>
    <xf numFmtId="0" fontId="5" fillId="0" borderId="2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11" xfId="0" applyFont="1" applyBorder="1"/>
    <xf numFmtId="0" fontId="4" fillId="2" borderId="2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6" borderId="6" xfId="0" applyFont="1" applyFill="1" applyBorder="1"/>
    <xf numFmtId="0" fontId="4" fillId="0" borderId="5" xfId="0" applyFont="1" applyBorder="1"/>
    <xf numFmtId="0" fontId="4" fillId="0" borderId="2" xfId="0" applyFont="1" applyBorder="1"/>
    <xf numFmtId="0" fontId="4" fillId="7" borderId="6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6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3" borderId="10" xfId="0" applyFont="1" applyFill="1" applyBorder="1" applyAlignment="1">
      <alignment horizontal="center"/>
    </xf>
    <xf numFmtId="0" fontId="2" fillId="0" borderId="0" xfId="0" applyFont="1" applyFill="1" applyBorder="1"/>
    <xf numFmtId="164" fontId="2" fillId="3" borderId="10" xfId="1" applyNumberFormat="1" applyFont="1" applyFill="1" applyBorder="1" applyAlignment="1">
      <alignment horizontal="center"/>
    </xf>
    <xf numFmtId="164" fontId="2" fillId="3" borderId="14" xfId="1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9" fontId="2" fillId="3" borderId="14" xfId="1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left"/>
    </xf>
    <xf numFmtId="15" fontId="5" fillId="8" borderId="9" xfId="0" applyNumberFormat="1" applyFont="1" applyFill="1" applyBorder="1" applyAlignment="1">
      <alignment horizontal="left"/>
    </xf>
    <xf numFmtId="0" fontId="5" fillId="8" borderId="20" xfId="0" applyFont="1" applyFill="1" applyBorder="1" applyAlignment="1">
      <alignment horizontal="left"/>
    </xf>
    <xf numFmtId="15" fontId="5" fillId="8" borderId="21" xfId="0" applyNumberFormat="1" applyFont="1" applyFill="1" applyBorder="1" applyAlignment="1">
      <alignment horizontal="left"/>
    </xf>
    <xf numFmtId="0" fontId="5" fillId="8" borderId="15" xfId="0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  <xf numFmtId="0" fontId="5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2" fillId="9" borderId="1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5" borderId="26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0" fontId="4" fillId="2" borderId="25" xfId="0" applyFont="1" applyFill="1" applyBorder="1"/>
    <xf numFmtId="164" fontId="4" fillId="0" borderId="25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8" borderId="15" xfId="0" applyFont="1" applyFill="1" applyBorder="1" applyAlignment="1" applyProtection="1">
      <alignment horizontal="center"/>
      <protection locked="0"/>
    </xf>
    <xf numFmtId="0" fontId="5" fillId="8" borderId="1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5" fontId="5" fillId="8" borderId="9" xfId="0" applyNumberFormat="1" applyFont="1" applyFill="1" applyBorder="1" applyAlignment="1" applyProtection="1">
      <alignment horizontal="center"/>
      <protection locked="0"/>
    </xf>
    <xf numFmtId="15" fontId="5" fillId="8" borderId="15" xfId="0" applyNumberFormat="1" applyFont="1" applyFill="1" applyBorder="1" applyAlignment="1" applyProtection="1">
      <alignment horizontal="center"/>
      <protection locked="0"/>
    </xf>
    <xf numFmtId="15" fontId="5" fillId="8" borderId="12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ercent" xfId="1" builtinId="5"/>
  </cellStyles>
  <dxfs count="24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I5" sqref="I5"/>
    </sheetView>
  </sheetViews>
  <sheetFormatPr defaultRowHeight="12.75"/>
  <cols>
    <col min="3" max="3" width="15.7109375" bestFit="1" customWidth="1"/>
    <col min="4" max="4" width="13.7109375" bestFit="1" customWidth="1"/>
    <col min="5" max="5" width="15.85546875" bestFit="1" customWidth="1"/>
    <col min="6" max="6" width="11.28515625" bestFit="1" customWidth="1"/>
    <col min="7" max="8" width="10.42578125" bestFit="1" customWidth="1"/>
  </cols>
  <sheetData>
    <row r="1" spans="1:7">
      <c r="A1" s="103" t="s">
        <v>271</v>
      </c>
      <c r="B1" s="104"/>
      <c r="C1" s="104"/>
      <c r="D1" s="104"/>
      <c r="E1" s="104"/>
      <c r="F1" s="104"/>
      <c r="G1" s="105"/>
    </row>
    <row r="2" spans="1:7" ht="13.5" thickBot="1">
      <c r="A2" s="106"/>
      <c r="B2" s="107"/>
      <c r="C2" s="107"/>
      <c r="D2" s="107"/>
      <c r="E2" s="107"/>
      <c r="F2" s="107"/>
      <c r="G2" s="108"/>
    </row>
    <row r="3" spans="1:7" ht="15">
      <c r="A3" s="26"/>
      <c r="B3" s="19"/>
      <c r="C3" s="19"/>
      <c r="D3" s="19"/>
      <c r="E3" s="19"/>
      <c r="F3" s="19"/>
      <c r="G3" s="27"/>
    </row>
    <row r="4" spans="1:7" ht="15.75">
      <c r="A4" s="36" t="s">
        <v>1</v>
      </c>
      <c r="B4" s="28"/>
      <c r="C4" s="12"/>
      <c r="D4" s="100"/>
      <c r="E4" s="101"/>
      <c r="F4" s="101"/>
      <c r="G4" s="102"/>
    </row>
    <row r="5" spans="1:7" ht="15.75">
      <c r="A5" s="36" t="s">
        <v>2</v>
      </c>
      <c r="B5" s="28"/>
      <c r="C5" s="12"/>
      <c r="D5" s="100"/>
      <c r="E5" s="101"/>
      <c r="F5" s="101"/>
      <c r="G5" s="102"/>
    </row>
    <row r="6" spans="1:7" ht="15.75">
      <c r="A6" s="36" t="s">
        <v>3</v>
      </c>
      <c r="B6" s="28"/>
      <c r="C6" s="12"/>
      <c r="D6" s="111"/>
      <c r="E6" s="112"/>
      <c r="F6" s="112"/>
      <c r="G6" s="113"/>
    </row>
    <row r="7" spans="1:7" ht="15">
      <c r="A7" s="26"/>
      <c r="B7" s="19"/>
      <c r="C7" s="19"/>
      <c r="D7" s="72"/>
      <c r="E7" s="72"/>
      <c r="F7" s="72"/>
      <c r="G7" s="73"/>
    </row>
    <row r="8" spans="1:7" ht="15.75">
      <c r="A8" s="36" t="s">
        <v>202</v>
      </c>
      <c r="B8" s="19"/>
      <c r="C8" s="12"/>
      <c r="D8" s="100"/>
      <c r="E8" s="101"/>
      <c r="F8" s="101"/>
      <c r="G8" s="102"/>
    </row>
    <row r="9" spans="1:7" ht="15.75">
      <c r="A9" s="36" t="s">
        <v>138</v>
      </c>
      <c r="B9" s="19"/>
      <c r="C9" s="12"/>
      <c r="D9" s="100"/>
      <c r="E9" s="101"/>
      <c r="F9" s="101"/>
      <c r="G9" s="102"/>
    </row>
    <row r="10" spans="1:7" ht="15">
      <c r="A10" s="26"/>
      <c r="B10" s="19"/>
      <c r="C10" s="12"/>
      <c r="D10" s="100"/>
      <c r="E10" s="101"/>
      <c r="F10" s="101"/>
      <c r="G10" s="102"/>
    </row>
    <row r="11" spans="1:7" ht="15">
      <c r="A11" s="26"/>
      <c r="B11" s="19"/>
      <c r="C11" s="12"/>
      <c r="D11" s="100"/>
      <c r="E11" s="101"/>
      <c r="F11" s="101"/>
      <c r="G11" s="102"/>
    </row>
    <row r="12" spans="1:7" ht="15">
      <c r="A12" s="26"/>
      <c r="B12" s="19"/>
      <c r="C12" s="12"/>
      <c r="D12" s="100"/>
      <c r="E12" s="101"/>
      <c r="F12" s="101"/>
      <c r="G12" s="102"/>
    </row>
    <row r="13" spans="1:7" ht="15.75" thickBot="1">
      <c r="A13" s="26"/>
      <c r="B13" s="19"/>
      <c r="C13" s="19"/>
      <c r="D13" s="19"/>
      <c r="E13" s="19"/>
      <c r="F13" s="19"/>
      <c r="G13" s="27"/>
    </row>
    <row r="14" spans="1:7" ht="16.5" thickBot="1">
      <c r="A14" s="120" t="s">
        <v>147</v>
      </c>
      <c r="B14" s="121"/>
      <c r="C14" s="14" t="s">
        <v>148</v>
      </c>
      <c r="D14" s="15"/>
      <c r="E14" s="35"/>
      <c r="F14" s="19"/>
      <c r="G14" s="27"/>
    </row>
    <row r="15" spans="1:7" ht="16.5" thickBot="1">
      <c r="A15" s="16"/>
      <c r="B15" s="17"/>
      <c r="C15" s="18" t="s">
        <v>149</v>
      </c>
      <c r="D15" s="19"/>
      <c r="E15" s="20"/>
      <c r="F15" s="12"/>
      <c r="G15" s="13"/>
    </row>
    <row r="16" spans="1:7" ht="16.5" thickBot="1">
      <c r="A16" s="21"/>
      <c r="B16" s="22"/>
      <c r="C16" s="23" t="s">
        <v>150</v>
      </c>
      <c r="D16" s="24"/>
      <c r="E16" s="25"/>
      <c r="F16" s="12"/>
      <c r="G16" s="13"/>
    </row>
    <row r="17" spans="1:16" ht="15">
      <c r="A17" s="26"/>
      <c r="B17" s="12"/>
      <c r="C17" s="12"/>
      <c r="D17" s="12"/>
      <c r="E17" s="12"/>
      <c r="F17" s="12" t="s">
        <v>145</v>
      </c>
      <c r="G17" s="13"/>
    </row>
    <row r="18" spans="1:16" ht="15" customHeight="1" thickBot="1">
      <c r="A18" s="41"/>
      <c r="B18" s="42"/>
      <c r="C18" s="42"/>
      <c r="D18" s="42"/>
      <c r="E18" s="43"/>
      <c r="F18" s="43"/>
      <c r="G18" s="44"/>
    </row>
    <row r="19" spans="1:16" ht="34.9" customHeight="1" thickBot="1">
      <c r="A19" s="116" t="s">
        <v>160</v>
      </c>
      <c r="B19" s="117"/>
      <c r="C19" s="117"/>
      <c r="D19" s="118"/>
      <c r="E19" s="38" t="s">
        <v>142</v>
      </c>
      <c r="F19" s="39" t="s">
        <v>143</v>
      </c>
      <c r="G19" s="40" t="s">
        <v>144</v>
      </c>
    </row>
    <row r="20" spans="1:16" ht="15.75" thickBot="1">
      <c r="A20" s="32"/>
      <c r="B20" s="33"/>
      <c r="C20" s="33"/>
      <c r="D20" s="33"/>
      <c r="E20" s="33"/>
      <c r="F20" s="33"/>
      <c r="G20" s="34"/>
    </row>
    <row r="21" spans="1:16" ht="20.25">
      <c r="A21" s="124" t="s">
        <v>146</v>
      </c>
      <c r="B21" s="125"/>
      <c r="C21" s="125"/>
      <c r="D21" s="126"/>
      <c r="E21" s="96">
        <f>SUM(E23:E28)</f>
        <v>1044</v>
      </c>
      <c r="F21" s="97">
        <f>SUM(F23:F28)</f>
        <v>0</v>
      </c>
      <c r="G21" s="92">
        <f>F21/E21</f>
        <v>0</v>
      </c>
    </row>
    <row r="22" spans="1:16" ht="15.75">
      <c r="A22" s="109"/>
      <c r="B22" s="110"/>
      <c r="C22" s="110"/>
      <c r="D22" s="17" t="s">
        <v>145</v>
      </c>
      <c r="E22" s="17"/>
      <c r="F22" s="31"/>
      <c r="G22" s="93"/>
    </row>
    <row r="23" spans="1:16" ht="15.75">
      <c r="A23" s="114" t="s">
        <v>139</v>
      </c>
      <c r="B23" s="115"/>
      <c r="C23" s="115"/>
      <c r="D23" s="115"/>
      <c r="E23" s="91">
        <f>Safes!G97</f>
        <v>232</v>
      </c>
      <c r="F23" s="98">
        <f>Safes!L97</f>
        <v>0</v>
      </c>
      <c r="G23" s="94">
        <f>Safes!L98</f>
        <v>0</v>
      </c>
    </row>
    <row r="24" spans="1:16" ht="15.75">
      <c r="A24" s="114" t="s">
        <v>140</v>
      </c>
      <c r="B24" s="115"/>
      <c r="C24" s="115"/>
      <c r="D24" s="115"/>
      <c r="E24" s="91">
        <f>'Cash Register Ops'!G92</f>
        <v>218</v>
      </c>
      <c r="F24" s="98">
        <f>'Cash Register Ops'!L92</f>
        <v>0</v>
      </c>
      <c r="G24" s="94">
        <f>'Cash Register Ops'!L93</f>
        <v>0</v>
      </c>
    </row>
    <row r="25" spans="1:16" ht="15.75">
      <c r="A25" s="114" t="s">
        <v>141</v>
      </c>
      <c r="B25" s="115"/>
      <c r="C25" s="115"/>
      <c r="D25" s="115"/>
      <c r="E25" s="91">
        <f>SUM('Admin-Misc.'!G84)</f>
        <v>224</v>
      </c>
      <c r="F25" s="98">
        <f>SUM('Admin-Misc.'!L84)</f>
        <v>0</v>
      </c>
      <c r="G25" s="94">
        <f>SUM('Admin-Misc.'!L85)</f>
        <v>0</v>
      </c>
    </row>
    <row r="26" spans="1:16" ht="15.75">
      <c r="A26" s="114" t="s">
        <v>151</v>
      </c>
      <c r="B26" s="115"/>
      <c r="C26" s="115"/>
      <c r="D26" s="115"/>
      <c r="E26" s="91">
        <f>'Key Control'!G76</f>
        <v>150</v>
      </c>
      <c r="F26" s="98">
        <f>'Key Control'!L76</f>
        <v>0</v>
      </c>
      <c r="G26" s="94">
        <f>'Key Control'!L77</f>
        <v>0</v>
      </c>
    </row>
    <row r="27" spans="1:16" ht="15.75">
      <c r="A27" s="114" t="s">
        <v>278</v>
      </c>
      <c r="B27" s="115"/>
      <c r="C27" s="115"/>
      <c r="D27" s="127"/>
      <c r="E27" s="91">
        <f>Sales!G42</f>
        <v>92</v>
      </c>
      <c r="F27" s="98">
        <f>Sales!L42</f>
        <v>0</v>
      </c>
      <c r="G27" s="94">
        <f>Sales!L43</f>
        <v>0</v>
      </c>
    </row>
    <row r="28" spans="1:16" ht="16.5" thickBot="1">
      <c r="A28" s="122" t="s">
        <v>296</v>
      </c>
      <c r="B28" s="123"/>
      <c r="C28" s="123"/>
      <c r="D28" s="123"/>
      <c r="E28" s="90">
        <f>UTAP!G31</f>
        <v>128</v>
      </c>
      <c r="F28" s="99">
        <f>UTAP!L31</f>
        <v>0</v>
      </c>
      <c r="G28" s="95">
        <f>UTAP!L32</f>
        <v>0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26"/>
      <c r="B29" s="12"/>
      <c r="C29" s="12"/>
      <c r="D29" s="12"/>
      <c r="E29" s="3"/>
      <c r="F29" s="3"/>
      <c r="G29" s="87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>
      <c r="A30" s="36" t="s">
        <v>273</v>
      </c>
      <c r="B30" s="12"/>
      <c r="C30" s="12"/>
      <c r="D30" s="12"/>
      <c r="E30" s="3"/>
      <c r="F30" s="3"/>
      <c r="G30" s="87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26"/>
      <c r="B31" s="12"/>
      <c r="C31" s="12"/>
      <c r="D31" s="12"/>
      <c r="E31" s="3"/>
      <c r="F31" s="3"/>
      <c r="G31" s="87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36" t="s">
        <v>276</v>
      </c>
      <c r="B32" s="28"/>
      <c r="C32" s="28"/>
      <c r="D32" s="28"/>
      <c r="E32" s="28"/>
      <c r="F32" s="28"/>
      <c r="G32" s="37"/>
    </row>
    <row r="33" spans="1:7" ht="15.75">
      <c r="A33" s="36" t="s">
        <v>275</v>
      </c>
      <c r="B33" s="28"/>
      <c r="C33" s="28"/>
      <c r="D33" s="28"/>
      <c r="E33" s="28"/>
      <c r="F33" s="28"/>
      <c r="G33" s="37"/>
    </row>
    <row r="34" spans="1:7" ht="15.75">
      <c r="A34" s="36" t="s">
        <v>274</v>
      </c>
      <c r="B34" s="28"/>
      <c r="C34" s="28"/>
      <c r="D34" s="28"/>
      <c r="E34" s="28"/>
      <c r="F34" s="28"/>
      <c r="G34" s="37"/>
    </row>
    <row r="35" spans="1:7" ht="15.75" thickBot="1">
      <c r="A35" s="29"/>
      <c r="B35" s="24"/>
      <c r="C35" s="24"/>
      <c r="D35" s="24"/>
      <c r="E35" s="24"/>
      <c r="F35" s="24"/>
      <c r="G35" s="30"/>
    </row>
    <row r="36" spans="1:7">
      <c r="A36" s="119"/>
      <c r="B36" s="119"/>
      <c r="C36" s="119"/>
      <c r="D36" s="119"/>
      <c r="E36" s="119"/>
      <c r="F36" s="119"/>
      <c r="G36" s="119"/>
    </row>
  </sheetData>
  <sheetProtection password="AE8E" sheet="1" objects="1" scenarios="1"/>
  <protectedRanges>
    <protectedRange sqref="D4:G12" name="Range1"/>
  </protectedRanges>
  <mergeCells count="20">
    <mergeCell ref="A25:D25"/>
    <mergeCell ref="A19:D19"/>
    <mergeCell ref="A36:G36"/>
    <mergeCell ref="A14:B14"/>
    <mergeCell ref="A28:D28"/>
    <mergeCell ref="A21:D21"/>
    <mergeCell ref="A23:D23"/>
    <mergeCell ref="A24:D24"/>
    <mergeCell ref="A26:D26"/>
    <mergeCell ref="A27:D27"/>
    <mergeCell ref="D5:G5"/>
    <mergeCell ref="A1:G2"/>
    <mergeCell ref="A22:C22"/>
    <mergeCell ref="D11:G11"/>
    <mergeCell ref="D12:G12"/>
    <mergeCell ref="D6:G6"/>
    <mergeCell ref="D8:G8"/>
    <mergeCell ref="D9:G9"/>
    <mergeCell ref="D10:G10"/>
    <mergeCell ref="D4:G4"/>
  </mergeCells>
  <phoneticPr fontId="0" type="noConversion"/>
  <conditionalFormatting sqref="G23:G28">
    <cfRule type="cellIs" dxfId="23" priority="1" stopIfTrue="1" operator="between">
      <formula>0.9</formula>
      <formula>1</formula>
    </cfRule>
    <cfRule type="cellIs" dxfId="22" priority="2" stopIfTrue="1" operator="between">
      <formula>0.899</formula>
      <formula>0.75</formula>
    </cfRule>
    <cfRule type="cellIs" dxfId="21" priority="3" stopIfTrue="1" operator="between">
      <formula>0.749</formula>
      <formula>0</formula>
    </cfRule>
  </conditionalFormatting>
  <conditionalFormatting sqref="G21">
    <cfRule type="cellIs" dxfId="20" priority="4" stopIfTrue="1" operator="between">
      <formula>0.9</formula>
      <formula>1</formula>
    </cfRule>
    <cfRule type="cellIs" dxfId="19" priority="5" stopIfTrue="1" operator="between">
      <formula>0.899</formula>
      <formula>0.75</formula>
    </cfRule>
    <cfRule type="cellIs" dxfId="18" priority="6" stopIfTrue="1" operator="between">
      <formula>0.749</formula>
      <formula>0</formula>
    </cfRule>
  </conditionalFormatting>
  <pageMargins left="1" right="0.75" top="1" bottom="1" header="0.5" footer="0.5"/>
  <pageSetup orientation="portrait" r:id="rId1"/>
  <headerFooter alignWithMargins="0">
    <oddHeader>&amp;CVAT Office Check-List 2010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Normal="100" workbookViewId="0">
      <selection activeCell="E8" sqref="E8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3.8554687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3" spans="1:13" ht="13.5" thickBot="1"/>
    <row r="4" spans="1:13" ht="15.75" thickBot="1">
      <c r="A4" s="2" t="s">
        <v>1</v>
      </c>
      <c r="B4" s="2"/>
      <c r="C4" s="66">
        <f>'IC Summary-VAT'!D4</f>
        <v>0</v>
      </c>
      <c r="D4" s="70"/>
      <c r="E4" s="70"/>
      <c r="F4" s="71"/>
      <c r="J4" s="135" t="s">
        <v>125</v>
      </c>
      <c r="K4" s="136"/>
      <c r="L4" s="137"/>
    </row>
    <row r="5" spans="1:13" ht="15">
      <c r="A5" s="2" t="s">
        <v>2</v>
      </c>
      <c r="B5" s="2"/>
      <c r="C5" s="66">
        <f>'IC Summary-VAT'!D5</f>
        <v>0</v>
      </c>
      <c r="D5" s="70"/>
      <c r="E5" s="70"/>
      <c r="F5" s="71"/>
    </row>
    <row r="6" spans="1:13" ht="15">
      <c r="A6" s="2" t="s">
        <v>3</v>
      </c>
      <c r="B6" s="2"/>
      <c r="C6" s="67">
        <f>'IC Summary-VAT'!D6</f>
        <v>0</v>
      </c>
      <c r="D6" s="70"/>
      <c r="E6" s="70"/>
      <c r="F6" s="71"/>
    </row>
    <row r="8" spans="1:13">
      <c r="A8" s="128" t="s">
        <v>101</v>
      </c>
      <c r="B8" s="128"/>
      <c r="C8" s="128"/>
    </row>
    <row r="10" spans="1:13">
      <c r="A10" s="128" t="s">
        <v>237</v>
      </c>
      <c r="B10" s="128"/>
      <c r="C10" s="128"/>
      <c r="D10" s="128"/>
      <c r="E10" s="128"/>
      <c r="F10" s="128"/>
      <c r="G10" s="4" t="s">
        <v>5</v>
      </c>
      <c r="H10" s="4" t="s">
        <v>6</v>
      </c>
      <c r="I10" s="4" t="s">
        <v>7</v>
      </c>
      <c r="J10" s="4" t="s">
        <v>159</v>
      </c>
      <c r="L10" s="61" t="s">
        <v>4</v>
      </c>
    </row>
    <row r="12" spans="1:13">
      <c r="A12" t="s">
        <v>222</v>
      </c>
    </row>
    <row r="13" spans="1:13">
      <c r="A13" t="s">
        <v>272</v>
      </c>
      <c r="G13" s="47">
        <f>IF(J13=99, 0, 6)</f>
        <v>6</v>
      </c>
      <c r="H13" s="48">
        <v>3</v>
      </c>
      <c r="I13" s="49">
        <v>0</v>
      </c>
      <c r="J13" s="74"/>
      <c r="K13" s="83"/>
      <c r="L13" s="76"/>
    </row>
    <row r="14" spans="1:13">
      <c r="A14" t="s">
        <v>223</v>
      </c>
      <c r="G14" s="50"/>
      <c r="H14" s="50"/>
      <c r="I14" s="50"/>
      <c r="J14" s="78"/>
      <c r="K14" s="84"/>
      <c r="L14" s="78"/>
    </row>
    <row r="15" spans="1:13">
      <c r="A15" t="s">
        <v>224</v>
      </c>
      <c r="G15" s="47">
        <f>IF(J15=99, 0, 10)</f>
        <v>10</v>
      </c>
      <c r="H15" s="48">
        <v>5</v>
      </c>
      <c r="I15" s="49">
        <v>0</v>
      </c>
      <c r="J15" s="74"/>
      <c r="K15" s="83"/>
      <c r="L15" s="76"/>
    </row>
    <row r="16" spans="1:13">
      <c r="A16" t="s">
        <v>225</v>
      </c>
      <c r="G16" s="50"/>
      <c r="H16" s="50"/>
      <c r="I16" s="50"/>
      <c r="J16" s="78"/>
      <c r="K16" s="84"/>
      <c r="L16" s="78"/>
    </row>
    <row r="17" spans="1:12">
      <c r="A17" t="s">
        <v>226</v>
      </c>
      <c r="G17" s="47">
        <f>IF(J17=99, 0, 10)</f>
        <v>10</v>
      </c>
      <c r="H17" s="48">
        <v>5</v>
      </c>
      <c r="I17" s="49">
        <v>0</v>
      </c>
      <c r="J17" s="74"/>
      <c r="K17" s="83"/>
      <c r="L17" s="76"/>
    </row>
    <row r="18" spans="1:12">
      <c r="A18" t="s">
        <v>227</v>
      </c>
      <c r="G18" s="50"/>
      <c r="H18" s="50"/>
      <c r="I18" s="50"/>
      <c r="J18" s="78"/>
      <c r="K18" s="84"/>
      <c r="L18" s="78"/>
    </row>
    <row r="19" spans="1:12">
      <c r="A19" t="s">
        <v>239</v>
      </c>
      <c r="G19" s="47">
        <f>IF(J19=99, 0, 6)</f>
        <v>6</v>
      </c>
      <c r="H19" s="48">
        <v>3</v>
      </c>
      <c r="I19" s="49">
        <v>0</v>
      </c>
      <c r="J19" s="74"/>
      <c r="K19" s="83"/>
      <c r="L19" s="76"/>
    </row>
    <row r="20" spans="1:12">
      <c r="A20" t="s">
        <v>229</v>
      </c>
      <c r="G20" s="50"/>
      <c r="H20" s="50"/>
      <c r="I20" s="50"/>
      <c r="J20" s="78"/>
      <c r="K20" s="84"/>
      <c r="L20" s="78"/>
    </row>
    <row r="21" spans="1:12">
      <c r="A21" t="s">
        <v>240</v>
      </c>
      <c r="G21" s="47">
        <f>IF(J21=99, 0, 6)</f>
        <v>6</v>
      </c>
      <c r="H21" s="48">
        <v>3</v>
      </c>
      <c r="I21" s="49">
        <v>0</v>
      </c>
      <c r="J21" s="74"/>
      <c r="K21" s="83"/>
      <c r="L21" s="76"/>
    </row>
    <row r="22" spans="1:12">
      <c r="A22" t="s">
        <v>233</v>
      </c>
      <c r="G22" s="50"/>
      <c r="H22" s="50"/>
      <c r="I22" s="50"/>
      <c r="J22" s="78"/>
      <c r="K22" s="84"/>
      <c r="L22" s="78"/>
    </row>
    <row r="23" spans="1:12">
      <c r="A23" t="s">
        <v>230</v>
      </c>
      <c r="G23" s="47">
        <f>IF(J23=99, 0, 10)</f>
        <v>10</v>
      </c>
      <c r="H23" s="48">
        <v>5</v>
      </c>
      <c r="I23" s="49">
        <v>0</v>
      </c>
      <c r="J23" s="74"/>
      <c r="K23" s="83"/>
      <c r="L23" s="76"/>
    </row>
    <row r="24" spans="1:12">
      <c r="A24" t="s">
        <v>242</v>
      </c>
      <c r="G24" s="47">
        <f>IF(J24=99, 0, 10)</f>
        <v>10</v>
      </c>
      <c r="H24" s="48">
        <v>5</v>
      </c>
      <c r="I24" s="49">
        <v>0</v>
      </c>
      <c r="J24" s="74"/>
      <c r="K24" s="83"/>
      <c r="L24" s="76"/>
    </row>
    <row r="25" spans="1:12">
      <c r="A25" t="s">
        <v>243</v>
      </c>
      <c r="G25" s="47">
        <f>IF(J25=99, 0, 10)</f>
        <v>10</v>
      </c>
      <c r="H25" s="48">
        <v>5</v>
      </c>
      <c r="I25" s="49">
        <v>0</v>
      </c>
      <c r="J25" s="74"/>
      <c r="K25" s="83"/>
      <c r="L25" s="76"/>
    </row>
    <row r="26" spans="1:12">
      <c r="A26" t="s">
        <v>249</v>
      </c>
      <c r="G26" s="47">
        <f>IF(J26=99, 0, 10)</f>
        <v>10</v>
      </c>
      <c r="H26" s="48">
        <v>5</v>
      </c>
      <c r="I26" s="49">
        <v>0</v>
      </c>
      <c r="J26" s="74"/>
      <c r="K26" s="83"/>
      <c r="L26" s="76"/>
    </row>
    <row r="27" spans="1:12">
      <c r="A27" t="s">
        <v>236</v>
      </c>
      <c r="G27" s="50"/>
      <c r="H27" s="50"/>
      <c r="I27" s="50"/>
      <c r="J27" s="78"/>
      <c r="K27" s="84"/>
      <c r="L27" s="78"/>
    </row>
    <row r="28" spans="1:12">
      <c r="A28" t="s">
        <v>244</v>
      </c>
      <c r="G28" s="47">
        <f>IF(J28=99, 0, 6)</f>
        <v>6</v>
      </c>
      <c r="H28" s="48">
        <v>3</v>
      </c>
      <c r="I28" s="49">
        <v>0</v>
      </c>
      <c r="J28" s="74"/>
      <c r="K28" s="83"/>
      <c r="L28" s="76"/>
    </row>
    <row r="29" spans="1:12">
      <c r="G29" s="50"/>
      <c r="H29" s="50"/>
      <c r="I29" s="50"/>
      <c r="J29" s="78"/>
      <c r="K29" s="84"/>
      <c r="L29" s="78"/>
    </row>
    <row r="30" spans="1:12">
      <c r="A30" t="s">
        <v>238</v>
      </c>
      <c r="G30" s="50"/>
      <c r="H30" s="50"/>
      <c r="I30" s="50"/>
      <c r="J30" s="78"/>
      <c r="K30" s="84"/>
      <c r="L30" s="78"/>
    </row>
    <row r="31" spans="1:12">
      <c r="A31" t="s">
        <v>241</v>
      </c>
      <c r="G31" s="47">
        <f>IF(J31=99, 0, 10)</f>
        <v>10</v>
      </c>
      <c r="H31" s="48">
        <v>5</v>
      </c>
      <c r="I31" s="49">
        <v>0</v>
      </c>
      <c r="J31" s="74"/>
      <c r="K31" s="83"/>
      <c r="L31" s="76"/>
    </row>
    <row r="32" spans="1:12">
      <c r="A32" t="s">
        <v>228</v>
      </c>
      <c r="G32" s="50"/>
      <c r="H32" s="50"/>
      <c r="I32" s="50"/>
      <c r="J32" s="78"/>
      <c r="K32" s="84"/>
      <c r="L32" s="78"/>
    </row>
    <row r="33" spans="1:12">
      <c r="A33" t="s">
        <v>245</v>
      </c>
      <c r="G33" s="47">
        <f>IF(J33=99, 0, 10)</f>
        <v>10</v>
      </c>
      <c r="H33" s="48">
        <v>5</v>
      </c>
      <c r="I33" s="49">
        <v>0</v>
      </c>
      <c r="J33" s="74"/>
      <c r="K33" s="83"/>
      <c r="L33" s="76"/>
    </row>
    <row r="34" spans="1:12">
      <c r="A34" t="s">
        <v>231</v>
      </c>
      <c r="G34" s="50"/>
      <c r="H34" s="50"/>
      <c r="I34" s="50"/>
      <c r="J34" s="78"/>
      <c r="K34" s="84"/>
      <c r="L34" s="78"/>
    </row>
    <row r="35" spans="1:12">
      <c r="A35" t="s">
        <v>246</v>
      </c>
      <c r="G35" s="47">
        <f>IF(J35=99, 0, 10)</f>
        <v>10</v>
      </c>
      <c r="H35" s="48">
        <v>5</v>
      </c>
      <c r="I35" s="49">
        <v>0</v>
      </c>
      <c r="J35" s="74"/>
      <c r="K35" s="83"/>
      <c r="L35" s="76"/>
    </row>
    <row r="36" spans="1:12">
      <c r="A36" t="s">
        <v>232</v>
      </c>
      <c r="G36" s="50"/>
      <c r="H36" s="50"/>
      <c r="I36" s="50"/>
      <c r="J36" s="78"/>
      <c r="K36" s="84"/>
      <c r="L36" s="78"/>
    </row>
    <row r="37" spans="1:12">
      <c r="A37" t="s">
        <v>247</v>
      </c>
      <c r="G37" s="47">
        <f>IF(J37=99, 0, 10)</f>
        <v>10</v>
      </c>
      <c r="H37" s="48">
        <v>5</v>
      </c>
      <c r="I37" s="49">
        <v>0</v>
      </c>
      <c r="J37" s="74"/>
      <c r="K37" s="83"/>
      <c r="L37" s="76"/>
    </row>
    <row r="38" spans="1:12">
      <c r="A38" t="s">
        <v>250</v>
      </c>
      <c r="G38" s="50"/>
      <c r="H38" s="50"/>
      <c r="I38" s="50"/>
      <c r="J38" s="78"/>
      <c r="K38" s="84"/>
      <c r="L38" s="78"/>
    </row>
    <row r="39" spans="1:12">
      <c r="A39" t="s">
        <v>248</v>
      </c>
      <c r="G39" s="47">
        <f>IF(J39=99, 0, 6)</f>
        <v>6</v>
      </c>
      <c r="H39" s="48">
        <v>3</v>
      </c>
      <c r="I39" s="49">
        <v>0</v>
      </c>
      <c r="J39" s="74"/>
      <c r="K39" s="83"/>
      <c r="L39" s="76"/>
    </row>
    <row r="40" spans="1:12">
      <c r="A40" t="s">
        <v>251</v>
      </c>
      <c r="G40" s="50"/>
      <c r="H40" s="50"/>
      <c r="I40" s="50"/>
      <c r="J40" s="78"/>
      <c r="K40" s="84"/>
      <c r="L40" s="78"/>
    </row>
    <row r="41" spans="1:12">
      <c r="G41" s="50"/>
      <c r="H41" s="50"/>
      <c r="I41" s="50"/>
      <c r="J41" s="78"/>
      <c r="K41" s="84"/>
      <c r="L41" s="78"/>
    </row>
    <row r="42" spans="1:12">
      <c r="A42" t="s">
        <v>253</v>
      </c>
      <c r="G42" s="50"/>
      <c r="H42" s="50"/>
      <c r="I42" s="50"/>
      <c r="J42" s="78"/>
      <c r="K42" s="84"/>
      <c r="L42" s="78"/>
    </row>
    <row r="43" spans="1:12">
      <c r="A43" t="s">
        <v>254</v>
      </c>
      <c r="G43" s="47">
        <f>IF(J43=99, 0, 10)</f>
        <v>10</v>
      </c>
      <c r="H43" s="48">
        <v>5</v>
      </c>
      <c r="I43" s="49">
        <v>0</v>
      </c>
      <c r="J43" s="74"/>
      <c r="K43" s="83"/>
      <c r="L43" s="76"/>
    </row>
    <row r="44" spans="1:12">
      <c r="A44" t="s">
        <v>234</v>
      </c>
      <c r="G44" s="50"/>
      <c r="H44" s="50"/>
      <c r="I44" s="50"/>
      <c r="J44" s="78"/>
      <c r="K44" s="84"/>
      <c r="L44" s="78"/>
    </row>
    <row r="45" spans="1:12">
      <c r="A45" t="s">
        <v>252</v>
      </c>
      <c r="G45" s="50"/>
      <c r="H45" s="50"/>
      <c r="I45" s="50"/>
      <c r="J45" s="78"/>
      <c r="K45" s="84"/>
      <c r="L45" s="78"/>
    </row>
    <row r="46" spans="1:12">
      <c r="A46" t="s">
        <v>255</v>
      </c>
      <c r="G46" s="47">
        <f>IF(J46=99, 0, 10)</f>
        <v>10</v>
      </c>
      <c r="H46" s="48">
        <v>5</v>
      </c>
      <c r="I46" s="49">
        <v>0</v>
      </c>
      <c r="J46" s="74"/>
      <c r="K46" s="83"/>
      <c r="L46" s="76"/>
    </row>
    <row r="47" spans="1:12">
      <c r="A47" t="s">
        <v>235</v>
      </c>
      <c r="G47" s="50"/>
      <c r="H47" s="50"/>
      <c r="I47" s="50"/>
      <c r="J47" s="78"/>
      <c r="K47" s="84"/>
      <c r="L47" s="78"/>
    </row>
    <row r="48" spans="1:12">
      <c r="G48" s="2"/>
      <c r="H48" s="2"/>
      <c r="I48" s="2"/>
      <c r="J48" s="2"/>
      <c r="K48" s="2"/>
      <c r="L48" s="46"/>
    </row>
    <row r="49" spans="1:12" ht="13.5" thickBot="1">
      <c r="A49" s="12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>
      <c r="A50" s="2" t="s">
        <v>63</v>
      </c>
      <c r="B50" s="163"/>
      <c r="C50" s="164"/>
      <c r="D50" s="164"/>
      <c r="E50" s="164"/>
      <c r="F50" s="164"/>
      <c r="G50" s="164"/>
      <c r="H50" s="164"/>
      <c r="I50" s="164"/>
      <c r="J50" s="164"/>
      <c r="K50" s="164"/>
      <c r="L50" s="165"/>
    </row>
    <row r="51" spans="1:12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1:12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2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50"/>
    </row>
    <row r="55" spans="1:12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50"/>
    </row>
    <row r="56" spans="1:12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50"/>
    </row>
    <row r="58" spans="1:12" ht="13.5" thickBot="1"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3"/>
    </row>
    <row r="59" spans="1:1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3.5" thickBo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3.5" thickBot="1">
      <c r="A61" s="128" t="s">
        <v>101</v>
      </c>
      <c r="B61" s="128"/>
      <c r="C61" s="128"/>
      <c r="J61" s="135" t="s">
        <v>126</v>
      </c>
      <c r="K61" s="136"/>
      <c r="L61" s="137"/>
    </row>
    <row r="63" spans="1:12">
      <c r="A63" t="s">
        <v>199</v>
      </c>
      <c r="G63" s="50"/>
      <c r="H63" s="50"/>
      <c r="I63" s="50"/>
      <c r="J63" s="78"/>
      <c r="K63" s="84"/>
      <c r="L63" s="78"/>
    </row>
    <row r="64" spans="1:12">
      <c r="A64" t="s">
        <v>67</v>
      </c>
      <c r="G64" s="47">
        <f>IF(J64=99, 0, 6)</f>
        <v>6</v>
      </c>
      <c r="H64" s="48">
        <v>3</v>
      </c>
      <c r="I64" s="49">
        <v>0</v>
      </c>
      <c r="J64" s="74"/>
      <c r="K64" s="83"/>
      <c r="L64" s="76"/>
    </row>
    <row r="65" spans="1:12">
      <c r="A65" t="s">
        <v>68</v>
      </c>
      <c r="G65" s="47">
        <f>IF(J65=99, 0, 6)</f>
        <v>6</v>
      </c>
      <c r="H65" s="48">
        <v>3</v>
      </c>
      <c r="I65" s="49">
        <v>0</v>
      </c>
      <c r="J65" s="74"/>
      <c r="K65" s="83"/>
      <c r="L65" s="76"/>
    </row>
    <row r="66" spans="1:12">
      <c r="A66" s="12"/>
      <c r="B66" s="85"/>
      <c r="C66" s="85"/>
      <c r="D66" s="85"/>
      <c r="E66" s="85"/>
      <c r="F66" s="85"/>
      <c r="G66" s="50"/>
      <c r="H66" s="50"/>
      <c r="I66" s="50"/>
      <c r="J66" s="78"/>
      <c r="K66" s="84"/>
      <c r="L66" s="78"/>
    </row>
    <row r="67" spans="1:12">
      <c r="A67" s="3" t="s">
        <v>256</v>
      </c>
      <c r="B67" s="85"/>
      <c r="C67" s="85"/>
      <c r="D67" s="85"/>
      <c r="E67" s="85"/>
      <c r="F67" s="85"/>
      <c r="G67" s="50"/>
      <c r="H67" s="50"/>
      <c r="I67" s="50"/>
      <c r="J67" s="78"/>
      <c r="K67" s="84"/>
      <c r="L67" s="78"/>
    </row>
    <row r="68" spans="1:12">
      <c r="A68" s="3" t="s">
        <v>257</v>
      </c>
      <c r="B68" s="85"/>
      <c r="C68" s="85"/>
      <c r="D68" s="85"/>
      <c r="E68" s="85"/>
      <c r="F68" s="85"/>
      <c r="G68" s="47">
        <f>IF(J68=99, 0, 10)</f>
        <v>10</v>
      </c>
      <c r="H68" s="48">
        <v>5</v>
      </c>
      <c r="I68" s="49">
        <v>0</v>
      </c>
      <c r="J68" s="74"/>
      <c r="K68" s="83"/>
      <c r="L68" s="76"/>
    </row>
    <row r="69" spans="1:12">
      <c r="A69" s="3" t="s">
        <v>258</v>
      </c>
      <c r="B69" s="85"/>
      <c r="C69" s="85"/>
      <c r="D69" s="85"/>
      <c r="E69" s="85"/>
      <c r="F69" s="85"/>
      <c r="G69" s="47">
        <f>IF(J69=99, 0, 6)</f>
        <v>6</v>
      </c>
      <c r="H69" s="48">
        <v>3</v>
      </c>
      <c r="I69" s="49">
        <v>0</v>
      </c>
      <c r="J69" s="74"/>
      <c r="K69" s="83"/>
      <c r="L69" s="76"/>
    </row>
    <row r="70" spans="1:12">
      <c r="A70" s="3" t="s">
        <v>270</v>
      </c>
      <c r="B70" s="85"/>
      <c r="C70" s="85"/>
      <c r="D70" s="85"/>
      <c r="E70" s="85"/>
      <c r="F70" s="85"/>
      <c r="G70" s="50"/>
      <c r="H70" s="50"/>
      <c r="I70" s="50"/>
      <c r="J70" s="78"/>
      <c r="K70" s="84"/>
      <c r="L70" s="78"/>
    </row>
    <row r="71" spans="1:12">
      <c r="A71" s="3" t="s">
        <v>259</v>
      </c>
      <c r="B71" s="85"/>
      <c r="C71" s="85"/>
      <c r="D71" s="85"/>
      <c r="E71" s="85"/>
      <c r="F71" s="85"/>
      <c r="G71" s="47">
        <f>IF(J71=99, 0, 10)</f>
        <v>10</v>
      </c>
      <c r="H71" s="48">
        <v>5</v>
      </c>
      <c r="I71" s="49">
        <v>0</v>
      </c>
      <c r="J71" s="74"/>
      <c r="K71" s="83"/>
      <c r="L71" s="76"/>
    </row>
    <row r="72" spans="1:12">
      <c r="A72" s="3" t="s">
        <v>260</v>
      </c>
      <c r="B72" s="85"/>
      <c r="C72" s="85"/>
      <c r="D72" s="85"/>
      <c r="E72" s="85"/>
      <c r="F72" s="85"/>
      <c r="G72" s="47">
        <f>IF(J72=99, 0, 10)</f>
        <v>10</v>
      </c>
      <c r="H72" s="48">
        <v>5</v>
      </c>
      <c r="I72" s="49">
        <v>0</v>
      </c>
      <c r="J72" s="74"/>
      <c r="K72" s="83"/>
      <c r="L72" s="76"/>
    </row>
    <row r="73" spans="1:12">
      <c r="A73" s="12" t="s">
        <v>261</v>
      </c>
      <c r="B73" s="85"/>
      <c r="C73" s="85"/>
      <c r="D73" s="85"/>
      <c r="E73" s="85"/>
      <c r="F73" s="85"/>
      <c r="G73" s="50"/>
      <c r="H73" s="50"/>
      <c r="I73" s="50"/>
      <c r="J73" s="78"/>
      <c r="K73" s="84"/>
      <c r="L73" s="78"/>
    </row>
    <row r="74" spans="1:12">
      <c r="A74" s="3" t="s">
        <v>262</v>
      </c>
      <c r="B74" s="85"/>
      <c r="C74" s="85"/>
      <c r="D74" s="85"/>
      <c r="E74" s="85"/>
      <c r="F74" s="85"/>
      <c r="G74" s="50"/>
      <c r="H74" s="50"/>
      <c r="I74" s="50"/>
      <c r="J74" s="78"/>
      <c r="K74" s="84"/>
      <c r="L74" s="78"/>
    </row>
    <row r="75" spans="1:12">
      <c r="A75" s="3" t="s">
        <v>263</v>
      </c>
      <c r="B75" s="85"/>
      <c r="C75" s="85"/>
      <c r="D75" s="85"/>
      <c r="E75" s="85"/>
      <c r="F75" s="85"/>
      <c r="G75" s="50"/>
      <c r="H75" s="50"/>
      <c r="I75" s="50"/>
      <c r="J75" s="78"/>
      <c r="K75" s="84"/>
      <c r="L75" s="78"/>
    </row>
    <row r="76" spans="1:12">
      <c r="A76" s="3" t="s">
        <v>264</v>
      </c>
      <c r="B76" s="85"/>
      <c r="C76" s="85"/>
      <c r="D76" s="85"/>
      <c r="E76" s="85"/>
      <c r="F76" s="85"/>
      <c r="G76" s="47">
        <f>IF(J76=99, 0, 6)</f>
        <v>6</v>
      </c>
      <c r="H76" s="48">
        <v>3</v>
      </c>
      <c r="I76" s="49">
        <v>0</v>
      </c>
      <c r="J76" s="74"/>
      <c r="K76" s="83"/>
      <c r="L76" s="76"/>
    </row>
    <row r="77" spans="1:12">
      <c r="A77" s="3" t="s">
        <v>265</v>
      </c>
      <c r="B77" s="85"/>
      <c r="C77" s="85"/>
      <c r="D77" s="85"/>
      <c r="E77" s="85"/>
      <c r="F77" s="85"/>
      <c r="G77" s="50"/>
      <c r="H77" s="50"/>
      <c r="I77" s="50"/>
      <c r="J77" s="78"/>
      <c r="K77" s="84"/>
      <c r="L77" s="78"/>
    </row>
    <row r="78" spans="1:12">
      <c r="A78" s="3" t="s">
        <v>266</v>
      </c>
      <c r="B78" s="85"/>
      <c r="C78" s="85"/>
      <c r="D78" s="85"/>
      <c r="E78" s="85"/>
      <c r="F78" s="85"/>
      <c r="G78" s="47">
        <f>IF(J78=99, 0, 10)</f>
        <v>10</v>
      </c>
      <c r="H78" s="48">
        <v>5</v>
      </c>
      <c r="I78" s="49">
        <v>0</v>
      </c>
      <c r="J78" s="74"/>
      <c r="K78" s="83"/>
      <c r="L78" s="76">
        <v>0</v>
      </c>
    </row>
    <row r="79" spans="1:12">
      <c r="A79" s="3" t="s">
        <v>267</v>
      </c>
      <c r="B79" s="85"/>
      <c r="C79" s="85"/>
      <c r="D79" s="85"/>
      <c r="E79" s="85"/>
      <c r="F79" s="85"/>
      <c r="G79" s="50"/>
      <c r="H79" s="50"/>
      <c r="I79" s="50"/>
      <c r="J79" s="78"/>
      <c r="K79" s="84"/>
      <c r="L79" s="78"/>
    </row>
    <row r="80" spans="1:12">
      <c r="A80" s="3" t="s">
        <v>268</v>
      </c>
      <c r="B80" s="85"/>
      <c r="C80" s="85"/>
      <c r="D80" s="85"/>
      <c r="E80" s="85"/>
      <c r="F80" s="85"/>
      <c r="G80" s="50"/>
      <c r="H80" s="50"/>
      <c r="I80" s="50"/>
      <c r="J80" s="78"/>
      <c r="K80" s="84"/>
      <c r="L80" s="78"/>
    </row>
    <row r="81" spans="1:12">
      <c r="A81" s="3" t="s">
        <v>282</v>
      </c>
      <c r="B81" s="85"/>
      <c r="C81" s="85"/>
      <c r="D81" s="85"/>
      <c r="E81" s="85"/>
      <c r="F81" s="85"/>
      <c r="G81" s="47">
        <f>IF(J81=99, 0, 10)</f>
        <v>10</v>
      </c>
      <c r="H81" s="48">
        <v>5</v>
      </c>
      <c r="I81" s="49">
        <v>0</v>
      </c>
      <c r="J81" s="74"/>
      <c r="K81" s="83"/>
      <c r="L81" s="76">
        <v>0</v>
      </c>
    </row>
    <row r="82" spans="1:12">
      <c r="A82" s="3" t="s">
        <v>269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12">
      <c r="A83" s="3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</row>
    <row r="84" spans="1:12">
      <c r="A84" s="128" t="s">
        <v>105</v>
      </c>
      <c r="B84" s="128"/>
      <c r="C84" s="128"/>
      <c r="D84" s="128"/>
      <c r="E84" s="128"/>
      <c r="G84" s="88">
        <f>SUM(G13:G82)</f>
        <v>224</v>
      </c>
      <c r="H84" s="2"/>
      <c r="I84" s="2"/>
      <c r="J84" s="2"/>
      <c r="K84" s="2"/>
      <c r="L84" s="52">
        <f>SUM(L13:L82)</f>
        <v>0</v>
      </c>
    </row>
    <row r="85" spans="1:12">
      <c r="G85" s="2"/>
      <c r="H85" s="2"/>
      <c r="I85" s="2"/>
      <c r="J85" s="2"/>
      <c r="K85" s="2"/>
      <c r="L85" s="55">
        <f>L84/G84</f>
        <v>0</v>
      </c>
    </row>
    <row r="86" spans="1:12">
      <c r="A86" s="3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>
      <c r="A87" s="3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13.5" thickBot="1">
      <c r="A88" s="12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spans="1:12">
      <c r="A89" s="2" t="s">
        <v>63</v>
      </c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5"/>
    </row>
    <row r="90" spans="1:12">
      <c r="B90" s="157"/>
      <c r="C90" s="158"/>
      <c r="D90" s="158"/>
      <c r="E90" s="158"/>
      <c r="F90" s="158"/>
      <c r="G90" s="158"/>
      <c r="H90" s="158"/>
      <c r="I90" s="158"/>
      <c r="J90" s="158"/>
      <c r="K90" s="158"/>
      <c r="L90" s="159"/>
    </row>
    <row r="91" spans="1:12">
      <c r="B91" s="157"/>
      <c r="C91" s="158"/>
      <c r="D91" s="158"/>
      <c r="E91" s="158"/>
      <c r="F91" s="158"/>
      <c r="G91" s="158"/>
      <c r="H91" s="158"/>
      <c r="I91" s="158"/>
      <c r="J91" s="158"/>
      <c r="K91" s="158"/>
      <c r="L91" s="159"/>
    </row>
    <row r="92" spans="1:12">
      <c r="B92" s="157"/>
      <c r="C92" s="158"/>
      <c r="D92" s="158"/>
      <c r="E92" s="158"/>
      <c r="F92" s="158"/>
      <c r="G92" s="158"/>
      <c r="H92" s="158"/>
      <c r="I92" s="158"/>
      <c r="J92" s="158"/>
      <c r="K92" s="158"/>
      <c r="L92" s="159"/>
    </row>
    <row r="93" spans="1:12">
      <c r="B93" s="157"/>
      <c r="C93" s="158"/>
      <c r="D93" s="158"/>
      <c r="E93" s="158"/>
      <c r="F93" s="158"/>
      <c r="G93" s="158"/>
      <c r="H93" s="158"/>
      <c r="I93" s="158"/>
      <c r="J93" s="158"/>
      <c r="K93" s="158"/>
      <c r="L93" s="159"/>
    </row>
    <row r="94" spans="1:12"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9"/>
    </row>
    <row r="95" spans="1:12">
      <c r="B95" s="157"/>
      <c r="C95" s="158"/>
      <c r="D95" s="158"/>
      <c r="E95" s="158"/>
      <c r="F95" s="158"/>
      <c r="G95" s="158"/>
      <c r="H95" s="158"/>
      <c r="I95" s="158"/>
      <c r="J95" s="158"/>
      <c r="K95" s="158"/>
      <c r="L95" s="159"/>
    </row>
    <row r="96" spans="1:12">
      <c r="B96" s="157"/>
      <c r="C96" s="158"/>
      <c r="D96" s="158"/>
      <c r="E96" s="158"/>
      <c r="F96" s="158"/>
      <c r="G96" s="158"/>
      <c r="H96" s="158"/>
      <c r="I96" s="158"/>
      <c r="J96" s="158"/>
      <c r="K96" s="158"/>
      <c r="L96" s="159"/>
    </row>
    <row r="97" spans="1:12">
      <c r="B97" s="157"/>
      <c r="C97" s="158"/>
      <c r="D97" s="158"/>
      <c r="E97" s="158"/>
      <c r="F97" s="158"/>
      <c r="G97" s="158"/>
      <c r="H97" s="158"/>
      <c r="I97" s="158"/>
      <c r="J97" s="158"/>
      <c r="K97" s="158"/>
      <c r="L97" s="159"/>
    </row>
    <row r="98" spans="1:12">
      <c r="B98" s="157"/>
      <c r="C98" s="158"/>
      <c r="D98" s="158"/>
      <c r="E98" s="158"/>
      <c r="F98" s="158"/>
      <c r="G98" s="158"/>
      <c r="H98" s="158"/>
      <c r="I98" s="158"/>
      <c r="J98" s="158"/>
      <c r="K98" s="158"/>
      <c r="L98" s="159"/>
    </row>
    <row r="99" spans="1:12" ht="13.5" thickBot="1">
      <c r="A99" s="46"/>
      <c r="B99" s="160"/>
      <c r="C99" s="161"/>
      <c r="D99" s="161"/>
      <c r="E99" s="161"/>
      <c r="F99" s="161"/>
      <c r="G99" s="161"/>
      <c r="H99" s="161"/>
      <c r="I99" s="161"/>
      <c r="J99" s="161"/>
      <c r="K99" s="161"/>
      <c r="L99" s="162"/>
    </row>
  </sheetData>
  <sheetProtection password="AE8E" sheet="1" objects="1" scenarios="1"/>
  <protectedRanges>
    <protectedRange sqref="B89:L99" name="Range4"/>
    <protectedRange sqref="B50:L58" name="Range2"/>
    <protectedRange sqref="J13:L47" name="Range1"/>
    <protectedRange sqref="J64:L81" name="Range3"/>
  </protectedRanges>
  <mergeCells count="9">
    <mergeCell ref="A1:L2"/>
    <mergeCell ref="A8:C8"/>
    <mergeCell ref="A10:F10"/>
    <mergeCell ref="J4:L4"/>
    <mergeCell ref="A61:C61"/>
    <mergeCell ref="J61:L61"/>
    <mergeCell ref="B50:L58"/>
    <mergeCell ref="B89:L99"/>
    <mergeCell ref="A84:E84"/>
  </mergeCells>
  <phoneticPr fontId="0" type="noConversion"/>
  <conditionalFormatting sqref="L85">
    <cfRule type="cellIs" dxfId="17" priority="1" stopIfTrue="1" operator="between">
      <formula>0.9</formula>
      <formula>1</formula>
    </cfRule>
    <cfRule type="cellIs" dxfId="16" priority="2" stopIfTrue="1" operator="between">
      <formula>0.89</formula>
      <formula>0.75</formula>
    </cfRule>
    <cfRule type="cellIs" dxfId="15" priority="3" stopIfTrue="1" operator="between">
      <formula>0.74</formula>
      <formula>0</formula>
    </cfRule>
  </conditionalFormatting>
  <pageMargins left="0.75" right="0.75" top="1" bottom="0" header="0.5" footer="0.5"/>
  <pageSetup scale="88" orientation="portrait" r:id="rId1"/>
  <headerFooter alignWithMargins="0">
    <oddHeader>&amp;CVAT Office Check-List 2010</oddHeader>
    <oddFooter>Page &amp;P of &amp;N</oddFooter>
  </headerFooter>
  <rowBreaks count="1" manualBreakCount="1">
    <brk id="58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Normal="100" workbookViewId="0">
      <selection activeCell="F16" sqref="F16"/>
    </sheetView>
  </sheetViews>
  <sheetFormatPr defaultRowHeight="12.75"/>
  <cols>
    <col min="3" max="3" width="13.140625" bestFit="1" customWidth="1"/>
    <col min="6" max="6" width="12.42578125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3.8554687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3" spans="1:13" ht="13.5" thickBot="1"/>
    <row r="4" spans="1:13" ht="15.75" thickBot="1">
      <c r="A4" s="2" t="s">
        <v>1</v>
      </c>
      <c r="B4" s="2"/>
      <c r="C4" s="68">
        <f>'IC Summary-VAT'!D4</f>
        <v>0</v>
      </c>
      <c r="D4" s="62"/>
      <c r="E4" s="62"/>
      <c r="F4" s="63"/>
      <c r="J4" s="135" t="s">
        <v>125</v>
      </c>
      <c r="K4" s="136"/>
      <c r="L4" s="137"/>
    </row>
    <row r="5" spans="1:13" ht="15">
      <c r="A5" s="2" t="s">
        <v>2</v>
      </c>
      <c r="B5" s="2"/>
      <c r="C5" s="66">
        <f>'IC Summary-VAT'!D5</f>
        <v>0</v>
      </c>
      <c r="D5" s="57"/>
      <c r="E5" s="57"/>
      <c r="F5" s="58"/>
    </row>
    <row r="6" spans="1:13" ht="15">
      <c r="A6" s="2" t="s">
        <v>3</v>
      </c>
      <c r="B6" s="2"/>
      <c r="C6" s="69">
        <f>'IC Summary-VAT'!D6</f>
        <v>0</v>
      </c>
      <c r="D6" s="64"/>
      <c r="E6" s="64"/>
      <c r="F6" s="65"/>
    </row>
    <row r="8" spans="1:13">
      <c r="A8" s="128" t="s">
        <v>101</v>
      </c>
      <c r="B8" s="128"/>
      <c r="C8" s="128"/>
    </row>
    <row r="10" spans="1:13">
      <c r="A10" s="128" t="s">
        <v>181</v>
      </c>
      <c r="B10" s="128"/>
      <c r="C10" s="128"/>
      <c r="D10" s="128"/>
      <c r="E10" s="128"/>
      <c r="F10" s="128"/>
      <c r="G10" s="4" t="s">
        <v>5</v>
      </c>
      <c r="H10" s="4" t="s">
        <v>6</v>
      </c>
      <c r="I10" s="4" t="s">
        <v>7</v>
      </c>
      <c r="J10" s="4" t="s">
        <v>159</v>
      </c>
      <c r="L10" s="61" t="s">
        <v>4</v>
      </c>
    </row>
    <row r="12" spans="1:13">
      <c r="A12" t="s">
        <v>182</v>
      </c>
      <c r="G12" s="6"/>
      <c r="H12" s="6"/>
      <c r="I12" s="6"/>
      <c r="J12" s="6"/>
      <c r="K12" t="s">
        <v>14</v>
      </c>
      <c r="L12" s="3"/>
    </row>
    <row r="13" spans="1:13">
      <c r="A13" t="s">
        <v>12</v>
      </c>
      <c r="G13" s="47">
        <f>IF(J13=99, 0, 6)</f>
        <v>6</v>
      </c>
      <c r="H13" s="48">
        <v>3</v>
      </c>
      <c r="I13" s="49">
        <v>0</v>
      </c>
      <c r="J13" s="74"/>
      <c r="K13" s="75"/>
      <c r="L13" s="76"/>
    </row>
    <row r="14" spans="1:13">
      <c r="A14" t="s">
        <v>102</v>
      </c>
      <c r="G14" s="47">
        <f>IF(J14=99, 0, 6)</f>
        <v>6</v>
      </c>
      <c r="H14" s="48">
        <v>3</v>
      </c>
      <c r="I14" s="49">
        <v>0</v>
      </c>
      <c r="J14" s="74"/>
      <c r="K14" s="75"/>
      <c r="L14" s="76"/>
    </row>
    <row r="15" spans="1:13">
      <c r="A15" t="s">
        <v>13</v>
      </c>
      <c r="G15" s="47">
        <f>IF(J15=99, 0, 6)</f>
        <v>6</v>
      </c>
      <c r="H15" s="48">
        <v>3</v>
      </c>
      <c r="I15" s="49">
        <v>0</v>
      </c>
      <c r="J15" s="74"/>
      <c r="K15" s="75"/>
      <c r="L15" s="76"/>
    </row>
    <row r="16" spans="1:13">
      <c r="G16" s="46"/>
      <c r="H16" s="46"/>
      <c r="I16" s="46"/>
      <c r="J16" s="77"/>
      <c r="K16" s="75"/>
      <c r="L16" s="78"/>
    </row>
    <row r="17" spans="1:12">
      <c r="A17" t="s">
        <v>183</v>
      </c>
      <c r="G17" s="50"/>
      <c r="H17" s="50"/>
      <c r="I17" s="50"/>
      <c r="J17" s="78"/>
      <c r="K17" s="75"/>
      <c r="L17" s="78"/>
    </row>
    <row r="18" spans="1:12">
      <c r="A18" t="s">
        <v>172</v>
      </c>
      <c r="G18" s="47">
        <f>IF(J18=99, 0, 10)</f>
        <v>10</v>
      </c>
      <c r="H18" s="48">
        <v>5</v>
      </c>
      <c r="I18" s="49">
        <v>0</v>
      </c>
      <c r="J18" s="74"/>
      <c r="K18" s="75"/>
      <c r="L18" s="76"/>
    </row>
    <row r="19" spans="1:12">
      <c r="A19" t="s">
        <v>16</v>
      </c>
      <c r="G19" s="50"/>
      <c r="H19" s="50"/>
      <c r="I19" s="50"/>
      <c r="J19" s="78"/>
      <c r="K19" s="75"/>
      <c r="L19" s="78"/>
    </row>
    <row r="20" spans="1:12">
      <c r="A20" t="s">
        <v>15</v>
      </c>
      <c r="G20" s="47">
        <f>IF(J20=99, 0, 10)</f>
        <v>10</v>
      </c>
      <c r="H20" s="48">
        <v>5</v>
      </c>
      <c r="I20" s="49">
        <v>0</v>
      </c>
      <c r="J20" s="74"/>
      <c r="K20" s="75"/>
      <c r="L20" s="76"/>
    </row>
    <row r="21" spans="1:12">
      <c r="G21" s="2"/>
      <c r="H21" s="2"/>
      <c r="I21" s="2"/>
      <c r="J21" s="79"/>
      <c r="K21" s="75"/>
      <c r="L21" s="80"/>
    </row>
    <row r="22" spans="1:12">
      <c r="A22" t="s">
        <v>184</v>
      </c>
      <c r="G22" s="50"/>
      <c r="H22" s="50"/>
      <c r="I22" s="50"/>
      <c r="J22" s="78"/>
      <c r="K22" s="81"/>
      <c r="L22" s="78"/>
    </row>
    <row r="23" spans="1:12">
      <c r="A23" t="s">
        <v>28</v>
      </c>
      <c r="G23" s="47">
        <f>IF(J23=99, 0, 6)</f>
        <v>6</v>
      </c>
      <c r="H23" s="48">
        <v>3</v>
      </c>
      <c r="I23" s="49">
        <v>0</v>
      </c>
      <c r="J23" s="74"/>
      <c r="K23" s="75"/>
      <c r="L23" s="76"/>
    </row>
    <row r="24" spans="1:12">
      <c r="A24" t="s">
        <v>17</v>
      </c>
      <c r="G24" s="47">
        <f>IF(J24=99, 0, 6)</f>
        <v>6</v>
      </c>
      <c r="H24" s="48">
        <v>3</v>
      </c>
      <c r="I24" s="49">
        <v>0</v>
      </c>
      <c r="J24" s="74"/>
      <c r="K24" s="75"/>
      <c r="L24" s="76"/>
    </row>
    <row r="25" spans="1:12">
      <c r="A25" t="s">
        <v>18</v>
      </c>
      <c r="G25" s="47">
        <f>IF(J25=99, 0, 6)</f>
        <v>6</v>
      </c>
      <c r="H25" s="48">
        <v>3</v>
      </c>
      <c r="I25" s="49">
        <v>0</v>
      </c>
      <c r="J25" s="74"/>
      <c r="K25" s="75"/>
      <c r="L25" s="76"/>
    </row>
    <row r="26" spans="1:12">
      <c r="G26" s="2"/>
      <c r="H26" s="2"/>
      <c r="I26" s="2"/>
      <c r="J26" s="79"/>
      <c r="K26" s="75"/>
      <c r="L26" s="80"/>
    </row>
    <row r="27" spans="1:12">
      <c r="A27" t="s">
        <v>185</v>
      </c>
      <c r="G27" s="50"/>
      <c r="H27" s="50"/>
      <c r="I27" s="50"/>
      <c r="J27" s="78"/>
      <c r="K27" s="81"/>
      <c r="L27" s="78"/>
    </row>
    <row r="28" spans="1:12">
      <c r="A28" t="s">
        <v>173</v>
      </c>
      <c r="G28" s="47">
        <f>IF(J28=99, 0, 6)</f>
        <v>6</v>
      </c>
      <c r="H28" s="48">
        <v>3</v>
      </c>
      <c r="I28" s="49">
        <v>0</v>
      </c>
      <c r="J28" s="74"/>
      <c r="K28" s="75"/>
      <c r="L28" s="76"/>
    </row>
    <row r="29" spans="1:12">
      <c r="A29" t="s">
        <v>19</v>
      </c>
      <c r="G29" s="47">
        <f>IF(J29=99, 0, 6)</f>
        <v>6</v>
      </c>
      <c r="H29" s="48">
        <v>3</v>
      </c>
      <c r="I29" s="49">
        <v>0</v>
      </c>
      <c r="J29" s="74"/>
      <c r="K29" s="75"/>
      <c r="L29" s="76"/>
    </row>
    <row r="30" spans="1:12">
      <c r="G30" s="2"/>
      <c r="H30" s="2"/>
      <c r="I30" s="2"/>
      <c r="J30" s="79"/>
      <c r="K30" s="75"/>
      <c r="L30" s="80"/>
    </row>
    <row r="31" spans="1:12">
      <c r="A31" t="s">
        <v>186</v>
      </c>
      <c r="G31" s="50"/>
      <c r="H31" s="50"/>
      <c r="I31" s="50"/>
      <c r="J31" s="78"/>
      <c r="K31" s="75"/>
      <c r="L31" s="78"/>
    </row>
    <row r="32" spans="1:12">
      <c r="A32" t="s">
        <v>20</v>
      </c>
      <c r="G32" s="47">
        <f>IF(J32=99, 0, 10)</f>
        <v>10</v>
      </c>
      <c r="H32" s="48">
        <v>5</v>
      </c>
      <c r="I32" s="49">
        <v>0</v>
      </c>
      <c r="J32" s="74"/>
      <c r="K32" s="75"/>
      <c r="L32" s="76"/>
    </row>
    <row r="33" spans="1:12">
      <c r="A33" t="s">
        <v>22</v>
      </c>
      <c r="G33" s="47">
        <f>IF(J33=99, 0, 10)</f>
        <v>10</v>
      </c>
      <c r="H33" s="48">
        <v>5</v>
      </c>
      <c r="I33" s="49">
        <v>0</v>
      </c>
      <c r="J33" s="74"/>
      <c r="K33" s="75"/>
      <c r="L33" s="76"/>
    </row>
    <row r="34" spans="1:12">
      <c r="A34" t="s">
        <v>21</v>
      </c>
      <c r="G34" s="47">
        <f>IF(J34=99, 0, 6)</f>
        <v>6</v>
      </c>
      <c r="H34" s="48">
        <v>3</v>
      </c>
      <c r="I34" s="49">
        <v>0</v>
      </c>
      <c r="J34" s="74"/>
      <c r="K34" s="75"/>
      <c r="L34" s="76"/>
    </row>
    <row r="35" spans="1:12">
      <c r="A35" t="s">
        <v>25</v>
      </c>
      <c r="G35" s="47">
        <f>IF(J35=99, 0, 4)</f>
        <v>4</v>
      </c>
      <c r="H35" s="48">
        <v>2</v>
      </c>
      <c r="I35" s="49">
        <v>0</v>
      </c>
      <c r="J35" s="74"/>
      <c r="K35" s="75"/>
      <c r="L35" s="76"/>
    </row>
    <row r="36" spans="1:12">
      <c r="G36" s="2"/>
      <c r="H36" s="2"/>
      <c r="I36" s="2"/>
      <c r="J36" s="79"/>
      <c r="K36" s="75"/>
      <c r="L36" s="80"/>
    </row>
    <row r="37" spans="1:12">
      <c r="A37" t="s">
        <v>187</v>
      </c>
      <c r="G37" s="47">
        <f>IF(J37=99, 0, 6)</f>
        <v>6</v>
      </c>
      <c r="H37" s="48">
        <v>3</v>
      </c>
      <c r="I37" s="49">
        <v>0</v>
      </c>
      <c r="J37" s="74"/>
      <c r="K37" s="75"/>
      <c r="L37" s="76"/>
    </row>
    <row r="38" spans="1:12">
      <c r="G38" s="2"/>
      <c r="H38" s="2"/>
      <c r="I38" s="2"/>
      <c r="J38" s="79"/>
      <c r="K38" s="75"/>
      <c r="L38" s="80"/>
    </row>
    <row r="39" spans="1:12">
      <c r="A39" t="s">
        <v>188</v>
      </c>
      <c r="G39" s="50"/>
      <c r="H39" s="50"/>
      <c r="I39" s="50"/>
      <c r="J39" s="78"/>
      <c r="K39" s="81"/>
      <c r="L39" s="78"/>
    </row>
    <row r="40" spans="1:12">
      <c r="A40" t="s">
        <v>23</v>
      </c>
      <c r="G40" s="47">
        <f>IF(J40=99, 0, 6)</f>
        <v>6</v>
      </c>
      <c r="H40" s="48">
        <v>3</v>
      </c>
      <c r="I40" s="49">
        <v>0</v>
      </c>
      <c r="J40" s="74"/>
      <c r="K40" s="75"/>
      <c r="L40" s="76"/>
    </row>
    <row r="41" spans="1:12">
      <c r="A41" t="s">
        <v>24</v>
      </c>
      <c r="G41" s="47">
        <f>IF(J41=99, 0, 10)</f>
        <v>10</v>
      </c>
      <c r="H41" s="48">
        <v>5</v>
      </c>
      <c r="I41" s="49">
        <v>0</v>
      </c>
      <c r="J41" s="74"/>
      <c r="K41" s="75"/>
      <c r="L41" s="76"/>
    </row>
    <row r="42" spans="1:12">
      <c r="A42" t="s">
        <v>27</v>
      </c>
      <c r="G42" s="47">
        <f>IF(J42=99, 0, 6)</f>
        <v>6</v>
      </c>
      <c r="H42" s="48">
        <v>3</v>
      </c>
      <c r="I42" s="49">
        <v>0</v>
      </c>
      <c r="J42" s="74"/>
      <c r="K42" s="75"/>
      <c r="L42" s="76"/>
    </row>
    <row r="43" spans="1:12">
      <c r="A43" t="s">
        <v>26</v>
      </c>
      <c r="G43" s="47">
        <f>IF(J43=99, 0, 4)</f>
        <v>4</v>
      </c>
      <c r="H43" s="48">
        <v>2</v>
      </c>
      <c r="I43" s="49">
        <v>0</v>
      </c>
      <c r="J43" s="74"/>
      <c r="K43" s="75"/>
      <c r="L43" s="76"/>
    </row>
    <row r="44" spans="1:12">
      <c r="B44" s="7"/>
      <c r="C44" s="7"/>
      <c r="D44" s="7"/>
      <c r="E44" s="7"/>
      <c r="F44" s="7"/>
      <c r="G44" s="6"/>
      <c r="H44" s="6"/>
      <c r="I44" s="6"/>
      <c r="J44" s="6"/>
      <c r="K44" s="7"/>
      <c r="L44" s="6"/>
    </row>
    <row r="45" spans="1:12" ht="13.5" thickBot="1">
      <c r="B45" s="7"/>
      <c r="C45" s="7"/>
      <c r="D45" s="7"/>
      <c r="E45" s="7"/>
      <c r="F45" s="7"/>
      <c r="G45" s="6"/>
      <c r="H45" s="6"/>
      <c r="I45" s="6"/>
      <c r="J45" s="6"/>
      <c r="K45" s="7" t="s">
        <v>124</v>
      </c>
      <c r="L45" s="6"/>
    </row>
    <row r="46" spans="1:12">
      <c r="A46" s="2" t="s">
        <v>63</v>
      </c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2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50"/>
    </row>
    <row r="49" spans="1:12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50"/>
    </row>
    <row r="50" spans="1:12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50"/>
    </row>
    <row r="51" spans="1:12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1:12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2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50"/>
    </row>
    <row r="55" spans="1:12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50"/>
    </row>
    <row r="56" spans="1:12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 ht="16.5" customHeight="1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50"/>
    </row>
    <row r="58" spans="1:12" ht="13.5" thickBot="1">
      <c r="A58" s="8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3"/>
    </row>
    <row r="59" spans="1:12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thickBo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6.5" thickBot="1">
      <c r="A61" s="2" t="s">
        <v>129</v>
      </c>
      <c r="B61" s="11"/>
      <c r="C61" s="11"/>
      <c r="D61" s="10"/>
      <c r="E61" s="10"/>
      <c r="F61" s="10"/>
      <c r="G61" s="10"/>
      <c r="H61" s="10"/>
      <c r="I61" s="10"/>
      <c r="J61" s="135" t="s">
        <v>126</v>
      </c>
      <c r="K61" s="136"/>
      <c r="L61" s="137"/>
    </row>
    <row r="62" spans="1:12">
      <c r="B62" s="7"/>
      <c r="C62" s="7"/>
      <c r="D62" s="7"/>
      <c r="E62" s="7"/>
      <c r="F62" s="7"/>
      <c r="G62" s="6"/>
      <c r="H62" s="6"/>
      <c r="I62" s="6"/>
      <c r="J62" s="6"/>
      <c r="K62" s="7"/>
      <c r="L62" s="6"/>
    </row>
    <row r="63" spans="1:12">
      <c r="G63" s="6"/>
      <c r="H63" s="6"/>
      <c r="I63" s="6"/>
      <c r="J63" s="6"/>
      <c r="K63" s="7"/>
      <c r="L63" s="6"/>
    </row>
    <row r="64" spans="1:12">
      <c r="A64" t="s">
        <v>189</v>
      </c>
      <c r="G64" s="6"/>
      <c r="H64" s="6"/>
      <c r="I64" s="6"/>
      <c r="J64" s="6"/>
      <c r="K64" s="7"/>
      <c r="L64" s="6"/>
    </row>
    <row r="65" spans="1:12">
      <c r="A65" t="s">
        <v>100</v>
      </c>
      <c r="G65" s="47">
        <f>IF(J65=99, 0, 6)</f>
        <v>6</v>
      </c>
      <c r="H65" s="48">
        <v>3</v>
      </c>
      <c r="I65" s="49">
        <v>0</v>
      </c>
      <c r="J65" s="74"/>
      <c r="K65" s="75"/>
      <c r="L65" s="76"/>
    </row>
    <row r="66" spans="1:12">
      <c r="A66" t="s">
        <v>53</v>
      </c>
      <c r="G66" s="2"/>
      <c r="H66" s="2"/>
      <c r="I66" s="2"/>
      <c r="J66" s="79"/>
      <c r="K66" s="75"/>
      <c r="L66" s="80"/>
    </row>
    <row r="67" spans="1:12">
      <c r="A67" t="s">
        <v>54</v>
      </c>
      <c r="G67" s="47">
        <f>IF(J67=99, 0, 6)</f>
        <v>6</v>
      </c>
      <c r="H67" s="48">
        <v>3</v>
      </c>
      <c r="I67" s="49">
        <v>0</v>
      </c>
      <c r="J67" s="74"/>
      <c r="K67" s="75"/>
      <c r="L67" s="76"/>
    </row>
    <row r="68" spans="1:12">
      <c r="A68" t="s">
        <v>55</v>
      </c>
      <c r="G68" s="2"/>
      <c r="H68" s="2"/>
      <c r="I68" s="2"/>
      <c r="J68" s="79"/>
      <c r="K68" s="75"/>
      <c r="L68" s="80"/>
    </row>
    <row r="69" spans="1:12">
      <c r="A69" t="s">
        <v>56</v>
      </c>
      <c r="G69" s="47">
        <f>IF(J69=99, 0, 6)</f>
        <v>6</v>
      </c>
      <c r="H69" s="48">
        <v>3</v>
      </c>
      <c r="I69" s="49">
        <v>0</v>
      </c>
      <c r="J69" s="74"/>
      <c r="K69" s="75"/>
      <c r="L69" s="76"/>
    </row>
    <row r="70" spans="1:12">
      <c r="A70" t="s">
        <v>58</v>
      </c>
      <c r="G70" s="47">
        <f>IF(J70=99, 0, 6)</f>
        <v>6</v>
      </c>
      <c r="H70" s="48">
        <v>3</v>
      </c>
      <c r="I70" s="49">
        <v>0</v>
      </c>
      <c r="J70" s="74"/>
      <c r="K70" s="75"/>
      <c r="L70" s="76"/>
    </row>
    <row r="71" spans="1:12">
      <c r="A71" t="s">
        <v>64</v>
      </c>
      <c r="G71" s="47">
        <f>IF(J71=99, 0, 6)</f>
        <v>6</v>
      </c>
      <c r="H71" s="48">
        <v>3</v>
      </c>
      <c r="I71" s="49">
        <v>0</v>
      </c>
      <c r="J71" s="74"/>
      <c r="K71" s="75"/>
      <c r="L71" s="76"/>
    </row>
    <row r="72" spans="1:12">
      <c r="A72" t="s">
        <v>59</v>
      </c>
      <c r="G72" s="2"/>
      <c r="H72" s="2"/>
      <c r="I72" s="2"/>
      <c r="J72" s="79"/>
      <c r="K72" s="75"/>
      <c r="L72" s="80"/>
    </row>
    <row r="73" spans="1:12">
      <c r="A73" t="s">
        <v>65</v>
      </c>
      <c r="G73" s="47">
        <f>IF(J73=99, 0, 4)</f>
        <v>4</v>
      </c>
      <c r="H73" s="48">
        <v>2</v>
      </c>
      <c r="I73" s="49">
        <v>0</v>
      </c>
      <c r="J73" s="74"/>
      <c r="K73" s="75"/>
      <c r="L73" s="76"/>
    </row>
    <row r="74" spans="1:12">
      <c r="A74" t="s">
        <v>57</v>
      </c>
      <c r="G74" s="2"/>
      <c r="H74" s="2"/>
      <c r="I74" s="2"/>
      <c r="J74" s="79"/>
      <c r="K74" s="75"/>
      <c r="L74" s="80"/>
    </row>
    <row r="75" spans="1:12">
      <c r="A75" t="s">
        <v>66</v>
      </c>
      <c r="G75" s="47">
        <f>IF(J75=99, 0, 6)</f>
        <v>6</v>
      </c>
      <c r="H75" s="48">
        <v>3</v>
      </c>
      <c r="I75" s="49">
        <v>0</v>
      </c>
      <c r="J75" s="74"/>
      <c r="K75" s="75"/>
      <c r="L75" s="76"/>
    </row>
    <row r="76" spans="1:12">
      <c r="A76" s="138" t="s">
        <v>175</v>
      </c>
      <c r="B76" s="138"/>
      <c r="C76" s="138"/>
      <c r="D76" s="138"/>
      <c r="E76" s="138"/>
      <c r="F76" s="139"/>
      <c r="G76" s="47">
        <f>IF(J76=99, 0, 4)</f>
        <v>4</v>
      </c>
      <c r="H76" s="48">
        <v>2</v>
      </c>
      <c r="I76" s="49">
        <v>0</v>
      </c>
      <c r="J76" s="74"/>
      <c r="K76" s="75"/>
      <c r="L76" s="76"/>
    </row>
    <row r="77" spans="1:12">
      <c r="A77" s="138" t="s">
        <v>176</v>
      </c>
      <c r="B77" s="138"/>
      <c r="C77" s="138"/>
      <c r="D77" s="138"/>
      <c r="E77" s="138"/>
      <c r="F77" s="140"/>
      <c r="G77" s="50"/>
      <c r="H77" s="50"/>
      <c r="I77" s="50"/>
      <c r="J77" s="78"/>
      <c r="K77" s="81"/>
      <c r="L77" s="78"/>
    </row>
    <row r="78" spans="1:12">
      <c r="A78" t="s">
        <v>177</v>
      </c>
      <c r="G78" s="47">
        <f>IF(J78=99, 0, 4)</f>
        <v>4</v>
      </c>
      <c r="H78" s="48">
        <v>2</v>
      </c>
      <c r="I78" s="49">
        <v>0</v>
      </c>
      <c r="J78" s="74"/>
      <c r="K78" s="75"/>
      <c r="L78" s="76"/>
    </row>
    <row r="79" spans="1:12">
      <c r="A79" t="s">
        <v>127</v>
      </c>
      <c r="G79" s="2"/>
      <c r="H79" s="2"/>
      <c r="I79" s="2"/>
      <c r="J79" s="79"/>
      <c r="K79" s="75"/>
      <c r="L79" s="80"/>
    </row>
    <row r="80" spans="1:12">
      <c r="A80" t="s">
        <v>178</v>
      </c>
      <c r="G80" s="47">
        <f>IF(J80=99, 0, 6)</f>
        <v>6</v>
      </c>
      <c r="H80" s="48">
        <v>3</v>
      </c>
      <c r="I80" s="49">
        <v>0</v>
      </c>
      <c r="J80" s="74"/>
      <c r="K80" s="75"/>
      <c r="L80" s="76"/>
    </row>
    <row r="81" spans="1:12">
      <c r="A81" t="s">
        <v>179</v>
      </c>
      <c r="G81" s="47">
        <f>IF(J81=99, 0, 6)</f>
        <v>6</v>
      </c>
      <c r="H81" s="48">
        <v>3</v>
      </c>
      <c r="I81" s="49">
        <v>0</v>
      </c>
      <c r="J81" s="74"/>
      <c r="K81" s="75"/>
      <c r="L81" s="76"/>
    </row>
    <row r="82" spans="1:12">
      <c r="A82" t="s">
        <v>60</v>
      </c>
      <c r="G82" s="2"/>
      <c r="H82" s="2"/>
      <c r="I82" s="2"/>
      <c r="J82" s="79"/>
      <c r="K82" s="75"/>
      <c r="L82" s="80"/>
    </row>
    <row r="83" spans="1:12">
      <c r="A83" t="s">
        <v>180</v>
      </c>
      <c r="G83" s="47">
        <f>IF(J83=99, 0, 4)</f>
        <v>4</v>
      </c>
      <c r="H83" s="48">
        <v>2</v>
      </c>
      <c r="I83" s="49">
        <v>0</v>
      </c>
      <c r="J83" s="74"/>
      <c r="K83" s="75"/>
      <c r="L83" s="76"/>
    </row>
    <row r="84" spans="1:12">
      <c r="A84" t="s">
        <v>61</v>
      </c>
      <c r="G84" s="2"/>
      <c r="H84" s="2"/>
      <c r="I84" s="2"/>
      <c r="J84" s="82"/>
      <c r="K84" s="75"/>
      <c r="L84" s="80"/>
    </row>
    <row r="85" spans="1:12">
      <c r="G85" s="2"/>
      <c r="H85" s="2"/>
      <c r="I85" s="2"/>
      <c r="J85" s="82"/>
      <c r="K85" s="75"/>
      <c r="L85" s="80"/>
    </row>
    <row r="86" spans="1:12">
      <c r="A86" t="s">
        <v>190</v>
      </c>
      <c r="G86" s="2"/>
      <c r="H86" s="2"/>
      <c r="I86" s="2"/>
      <c r="J86" s="82"/>
      <c r="K86" s="75"/>
      <c r="L86" s="80"/>
    </row>
    <row r="87" spans="1:12">
      <c r="A87" t="s">
        <v>62</v>
      </c>
      <c r="G87" s="47">
        <f>IF(J87=99, 0, 4)</f>
        <v>4</v>
      </c>
      <c r="H87" s="48">
        <v>2</v>
      </c>
      <c r="I87" s="49">
        <v>0</v>
      </c>
      <c r="J87" s="74"/>
      <c r="K87" s="75"/>
      <c r="L87" s="76"/>
    </row>
    <row r="88" spans="1:12">
      <c r="G88" s="2"/>
      <c r="H88" s="2"/>
      <c r="I88" s="2"/>
      <c r="J88" s="79"/>
      <c r="K88" s="75"/>
      <c r="L88" s="80"/>
    </row>
    <row r="89" spans="1:12">
      <c r="A89" t="s">
        <v>191</v>
      </c>
      <c r="G89" s="2"/>
      <c r="H89" s="2"/>
      <c r="I89" s="2"/>
      <c r="J89" s="79"/>
      <c r="K89" s="75"/>
      <c r="L89" s="80"/>
    </row>
    <row r="90" spans="1:12">
      <c r="A90" t="s">
        <v>8</v>
      </c>
      <c r="G90" s="47">
        <f>IF(J90=99, 0, 10)</f>
        <v>10</v>
      </c>
      <c r="H90" s="48">
        <v>5</v>
      </c>
      <c r="I90" s="49">
        <v>0</v>
      </c>
      <c r="J90" s="74"/>
      <c r="K90" s="75"/>
      <c r="L90" s="76"/>
    </row>
    <row r="91" spans="1:12">
      <c r="A91" t="s">
        <v>9</v>
      </c>
      <c r="G91" s="47">
        <f>IF(J91=99, 0, 10)</f>
        <v>10</v>
      </c>
      <c r="H91" s="48">
        <v>5</v>
      </c>
      <c r="I91" s="49">
        <v>0</v>
      </c>
      <c r="J91" s="74"/>
      <c r="K91" s="75"/>
      <c r="L91" s="76"/>
    </row>
    <row r="92" spans="1:12">
      <c r="A92" t="s">
        <v>10</v>
      </c>
      <c r="G92" s="47">
        <f>IF(J92=99, 0, 10)</f>
        <v>10</v>
      </c>
      <c r="H92" s="48">
        <v>5</v>
      </c>
      <c r="I92" s="49">
        <v>0</v>
      </c>
      <c r="J92" s="74"/>
      <c r="K92" s="75"/>
      <c r="L92" s="76"/>
    </row>
    <row r="93" spans="1:12">
      <c r="A93" t="s">
        <v>11</v>
      </c>
      <c r="G93" s="2"/>
      <c r="H93" s="2"/>
      <c r="I93" s="2"/>
      <c r="J93" s="79"/>
      <c r="K93" s="75"/>
      <c r="L93" s="80"/>
    </row>
    <row r="94" spans="1:12">
      <c r="A94" t="s">
        <v>174</v>
      </c>
      <c r="G94" s="47">
        <f>IF(J94=99, 0, 4)</f>
        <v>4</v>
      </c>
      <c r="H94" s="48">
        <v>2</v>
      </c>
      <c r="I94" s="49">
        <v>0</v>
      </c>
      <c r="J94" s="74"/>
      <c r="K94" s="75"/>
      <c r="L94" s="76"/>
    </row>
    <row r="95" spans="1:12">
      <c r="L95" s="1"/>
    </row>
    <row r="96" spans="1:12">
      <c r="F96" t="s">
        <v>152</v>
      </c>
      <c r="L96" s="1"/>
    </row>
    <row r="97" spans="1:12">
      <c r="A97" s="128" t="s">
        <v>128</v>
      </c>
      <c r="B97" s="128"/>
      <c r="C97" s="128"/>
      <c r="D97" s="128"/>
      <c r="E97" s="128"/>
      <c r="F97" s="128"/>
      <c r="G97" s="88">
        <f>SUM(G13:G94)</f>
        <v>232</v>
      </c>
      <c r="H97" s="2"/>
      <c r="L97" s="52">
        <f>SUM(L13:L94)</f>
        <v>0</v>
      </c>
    </row>
    <row r="98" spans="1:12" ht="13.5" thickBot="1">
      <c r="L98" s="59">
        <f>L97/G97</f>
        <v>0</v>
      </c>
    </row>
    <row r="99" spans="1:12">
      <c r="A99" s="2" t="s">
        <v>63</v>
      </c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4"/>
    </row>
    <row r="100" spans="1:12">
      <c r="A100" s="8"/>
      <c r="B100" s="157"/>
      <c r="C100" s="158"/>
      <c r="D100" s="158"/>
      <c r="E100" s="158"/>
      <c r="F100" s="158"/>
      <c r="G100" s="158"/>
      <c r="H100" s="158"/>
      <c r="I100" s="158"/>
      <c r="J100" s="158"/>
      <c r="K100" s="158"/>
      <c r="L100" s="159"/>
    </row>
    <row r="101" spans="1:12">
      <c r="A101" s="8"/>
      <c r="B101" s="157"/>
      <c r="C101" s="158"/>
      <c r="D101" s="158"/>
      <c r="E101" s="158"/>
      <c r="F101" s="158"/>
      <c r="G101" s="158"/>
      <c r="H101" s="158"/>
      <c r="I101" s="158"/>
      <c r="J101" s="158"/>
      <c r="K101" s="158"/>
      <c r="L101" s="159"/>
    </row>
    <row r="102" spans="1:12">
      <c r="A102" s="8"/>
      <c r="B102" s="157"/>
      <c r="C102" s="158"/>
      <c r="D102" s="158"/>
      <c r="E102" s="158"/>
      <c r="F102" s="158"/>
      <c r="G102" s="158"/>
      <c r="H102" s="158"/>
      <c r="I102" s="158"/>
      <c r="J102" s="158"/>
      <c r="K102" s="158"/>
      <c r="L102" s="159"/>
    </row>
    <row r="103" spans="1:12">
      <c r="A103" s="8"/>
      <c r="B103" s="15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9"/>
    </row>
    <row r="104" spans="1:12">
      <c r="A104" s="8"/>
      <c r="B104" s="15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9"/>
    </row>
    <row r="105" spans="1:12">
      <c r="A105" s="8"/>
      <c r="B105" s="157"/>
      <c r="C105" s="158"/>
      <c r="D105" s="158"/>
      <c r="E105" s="158"/>
      <c r="F105" s="158"/>
      <c r="G105" s="158"/>
      <c r="H105" s="158"/>
      <c r="I105" s="158"/>
      <c r="J105" s="158"/>
      <c r="K105" s="158"/>
      <c r="L105" s="159"/>
    </row>
    <row r="106" spans="1:12">
      <c r="A106" s="8"/>
      <c r="B106" s="157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/>
    </row>
    <row r="107" spans="1:12">
      <c r="A107" s="8"/>
      <c r="B107" s="15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9"/>
    </row>
    <row r="108" spans="1:12">
      <c r="A108" s="8"/>
      <c r="B108" s="157"/>
      <c r="C108" s="158"/>
      <c r="D108" s="158"/>
      <c r="E108" s="158"/>
      <c r="F108" s="158"/>
      <c r="G108" s="158"/>
      <c r="H108" s="158"/>
      <c r="I108" s="158"/>
      <c r="J108" s="158"/>
      <c r="K108" s="158"/>
      <c r="L108" s="159"/>
    </row>
    <row r="109" spans="1:12">
      <c r="A109" s="8"/>
      <c r="B109" s="157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</row>
    <row r="110" spans="1:12">
      <c r="A110" s="8"/>
      <c r="B110" s="157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</row>
    <row r="111" spans="1:12">
      <c r="B111" s="157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</row>
    <row r="112" spans="1:12">
      <c r="B112" s="157"/>
      <c r="C112" s="158"/>
      <c r="D112" s="158"/>
      <c r="E112" s="158"/>
      <c r="F112" s="158"/>
      <c r="G112" s="158"/>
      <c r="H112" s="158"/>
      <c r="I112" s="158"/>
      <c r="J112" s="158"/>
      <c r="K112" s="158"/>
      <c r="L112" s="159"/>
    </row>
    <row r="113" spans="1:12">
      <c r="B113" s="157"/>
      <c r="C113" s="158"/>
      <c r="D113" s="158"/>
      <c r="E113" s="158"/>
      <c r="F113" s="158"/>
      <c r="G113" s="158"/>
      <c r="H113" s="158"/>
      <c r="I113" s="158"/>
      <c r="J113" s="158"/>
      <c r="K113" s="158"/>
      <c r="L113" s="159"/>
    </row>
    <row r="114" spans="1:12">
      <c r="B114" s="157"/>
      <c r="C114" s="158"/>
      <c r="D114" s="158"/>
      <c r="E114" s="158"/>
      <c r="F114" s="158"/>
      <c r="G114" s="158"/>
      <c r="H114" s="158"/>
      <c r="I114" s="158"/>
      <c r="J114" s="158"/>
      <c r="K114" s="158"/>
      <c r="L114" s="159"/>
    </row>
    <row r="115" spans="1:12">
      <c r="B115" s="157"/>
      <c r="C115" s="158"/>
      <c r="D115" s="158"/>
      <c r="E115" s="158"/>
      <c r="F115" s="158"/>
      <c r="G115" s="158"/>
      <c r="H115" s="158"/>
      <c r="I115" s="158"/>
      <c r="J115" s="158"/>
      <c r="K115" s="158"/>
      <c r="L115" s="159"/>
    </row>
    <row r="116" spans="1:12" ht="13.5" thickBot="1">
      <c r="B116" s="160"/>
      <c r="C116" s="161"/>
      <c r="D116" s="161"/>
      <c r="E116" s="161"/>
      <c r="F116" s="161"/>
      <c r="G116" s="161"/>
      <c r="H116" s="161"/>
      <c r="I116" s="161"/>
      <c r="J116" s="161"/>
      <c r="K116" s="161"/>
      <c r="L116" s="162"/>
    </row>
    <row r="117" spans="1:12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</sheetData>
  <sheetProtection password="AE8E" sheet="1" objects="1" scenarios="1"/>
  <protectedRanges>
    <protectedRange sqref="B99:L116" name="Range4"/>
    <protectedRange sqref="B46:L58" name="Range2"/>
    <protectedRange sqref="J13:L43" name="Range1"/>
    <protectedRange sqref="J65:L94" name="Range3"/>
  </protectedRanges>
  <mergeCells count="12">
    <mergeCell ref="A1:L2"/>
    <mergeCell ref="A97:F97"/>
    <mergeCell ref="J4:L4"/>
    <mergeCell ref="J61:L61"/>
    <mergeCell ref="A8:C8"/>
    <mergeCell ref="B46:L58"/>
    <mergeCell ref="A117:L117"/>
    <mergeCell ref="A60:L60"/>
    <mergeCell ref="A10:F10"/>
    <mergeCell ref="A76:F76"/>
    <mergeCell ref="A77:F77"/>
    <mergeCell ref="B99:L116"/>
  </mergeCells>
  <phoneticPr fontId="0" type="noConversion"/>
  <conditionalFormatting sqref="L98">
    <cfRule type="cellIs" dxfId="14" priority="1" stopIfTrue="1" operator="between">
      <formula>0.9</formula>
      <formula>1</formula>
    </cfRule>
    <cfRule type="cellIs" dxfId="13" priority="2" stopIfTrue="1" operator="between">
      <formula>0.89</formula>
      <formula>0.75</formula>
    </cfRule>
    <cfRule type="cellIs" dxfId="12" priority="3" stopIfTrue="1" operator="between">
      <formula>0.74</formula>
      <formula>0</formula>
    </cfRule>
  </conditionalFormatting>
  <pageMargins left="0.75" right="0.75" top="1" bottom="0.25" header="0.5" footer="0.5"/>
  <pageSetup scale="85" orientation="portrait" r:id="rId1"/>
  <headerFooter alignWithMargins="0">
    <oddHeader>&amp;CVAT Office Check-List 2010</oddHeader>
    <oddFooter>Page &amp;P of &amp;N</oddFooter>
  </headerFooter>
  <rowBreaks count="1" manualBreakCount="1">
    <brk id="6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zoomScaleNormal="100" workbookViewId="0">
      <selection activeCell="E8" sqref="E8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3" spans="1:13" ht="13.5" thickBot="1"/>
    <row r="4" spans="1:13" ht="15.75" thickBot="1">
      <c r="A4" s="2" t="s">
        <v>1</v>
      </c>
      <c r="B4" s="2"/>
      <c r="C4" s="66">
        <f>'IC Summary-VAT'!D4</f>
        <v>0</v>
      </c>
      <c r="D4" s="70"/>
      <c r="E4" s="70"/>
      <c r="F4" s="71"/>
      <c r="K4" s="135" t="s">
        <v>125</v>
      </c>
      <c r="L4" s="137"/>
    </row>
    <row r="5" spans="1:13" ht="15">
      <c r="A5" s="2" t="s">
        <v>2</v>
      </c>
      <c r="B5" s="2"/>
      <c r="C5" s="66">
        <f>'IC Summary-VAT'!D5</f>
        <v>0</v>
      </c>
      <c r="D5" s="70"/>
      <c r="E5" s="70"/>
      <c r="F5" s="71"/>
    </row>
    <row r="6" spans="1:13" ht="15">
      <c r="A6" s="2" t="s">
        <v>3</v>
      </c>
      <c r="B6" s="2"/>
      <c r="C6" s="67">
        <f>'IC Summary-VAT'!D6</f>
        <v>0</v>
      </c>
      <c r="D6" s="70"/>
      <c r="E6" s="70"/>
      <c r="F6" s="71"/>
    </row>
    <row r="8" spans="1:13">
      <c r="A8" s="128" t="s">
        <v>101</v>
      </c>
      <c r="B8" s="128"/>
      <c r="C8" s="128"/>
      <c r="D8" s="128"/>
    </row>
    <row r="10" spans="1:13">
      <c r="A10" s="128" t="s">
        <v>192</v>
      </c>
      <c r="B10" s="128"/>
      <c r="C10" s="128"/>
      <c r="D10" s="128"/>
      <c r="E10" s="128"/>
      <c r="G10" s="4" t="s">
        <v>5</v>
      </c>
      <c r="H10" s="4" t="s">
        <v>6</v>
      </c>
      <c r="I10" s="4" t="s">
        <v>7</v>
      </c>
      <c r="J10" s="4" t="s">
        <v>159</v>
      </c>
      <c r="L10" s="2" t="s">
        <v>4</v>
      </c>
    </row>
    <row r="12" spans="1:13">
      <c r="A12" t="s">
        <v>193</v>
      </c>
      <c r="G12" s="6"/>
      <c r="H12" s="6"/>
      <c r="I12" s="6"/>
      <c r="J12" s="6"/>
      <c r="K12" t="s">
        <v>14</v>
      </c>
      <c r="L12" s="3"/>
    </row>
    <row r="13" spans="1:13">
      <c r="A13" t="s">
        <v>29</v>
      </c>
      <c r="G13" s="47">
        <f>IF(J13=99, 0, 10)</f>
        <v>10</v>
      </c>
      <c r="H13" s="48">
        <v>5</v>
      </c>
      <c r="I13" s="49">
        <v>0</v>
      </c>
      <c r="J13" s="74"/>
      <c r="K13" s="83"/>
      <c r="L13" s="76"/>
    </row>
    <row r="14" spans="1:13">
      <c r="A14" t="s">
        <v>30</v>
      </c>
      <c r="G14" s="47">
        <f>IF(J14=99, 0, 10)</f>
        <v>10</v>
      </c>
      <c r="H14" s="48">
        <v>5</v>
      </c>
      <c r="I14" s="49">
        <v>0</v>
      </c>
      <c r="J14" s="74"/>
      <c r="K14" s="83"/>
      <c r="L14" s="76"/>
    </row>
    <row r="15" spans="1:13">
      <c r="A15" t="s">
        <v>103</v>
      </c>
      <c r="G15" s="50"/>
      <c r="H15" s="50"/>
      <c r="I15" s="50"/>
      <c r="J15" s="78"/>
      <c r="K15" s="84"/>
      <c r="L15" s="78"/>
    </row>
    <row r="16" spans="1:13">
      <c r="G16" s="46"/>
      <c r="H16" s="46"/>
      <c r="I16" s="46"/>
      <c r="J16" s="77"/>
      <c r="K16" s="83"/>
      <c r="L16" s="78"/>
    </row>
    <row r="17" spans="1:12">
      <c r="A17" t="s">
        <v>194</v>
      </c>
      <c r="G17" s="50"/>
      <c r="H17" s="50"/>
      <c r="I17" s="50"/>
      <c r="J17" s="78"/>
      <c r="K17" s="83"/>
      <c r="L17" s="78"/>
    </row>
    <row r="18" spans="1:12">
      <c r="A18" t="s">
        <v>31</v>
      </c>
      <c r="G18" s="47">
        <f>IF(J18=99, 0, 8)</f>
        <v>8</v>
      </c>
      <c r="H18" s="48">
        <v>4</v>
      </c>
      <c r="I18" s="49">
        <v>0</v>
      </c>
      <c r="J18" s="74"/>
      <c r="K18" s="83"/>
      <c r="L18" s="76"/>
    </row>
    <row r="19" spans="1:12">
      <c r="G19" s="2"/>
      <c r="H19" s="2"/>
      <c r="I19" s="2"/>
      <c r="J19" s="79"/>
      <c r="K19" s="83"/>
      <c r="L19" s="83"/>
    </row>
    <row r="20" spans="1:12">
      <c r="A20" t="s">
        <v>212</v>
      </c>
      <c r="G20" s="47">
        <f>IF(J20=99, 0, 6)</f>
        <v>6</v>
      </c>
      <c r="H20" s="48">
        <v>3</v>
      </c>
      <c r="I20" s="49">
        <v>0</v>
      </c>
      <c r="J20" s="74"/>
      <c r="K20" s="83"/>
      <c r="L20" s="76"/>
    </row>
    <row r="21" spans="1:12">
      <c r="A21" t="s">
        <v>32</v>
      </c>
      <c r="G21" s="50"/>
      <c r="H21" s="50"/>
      <c r="I21" s="50"/>
      <c r="J21" s="78"/>
      <c r="K21" s="79"/>
      <c r="L21" s="78"/>
    </row>
    <row r="22" spans="1:12">
      <c r="A22" t="s">
        <v>213</v>
      </c>
      <c r="G22" s="47">
        <f>IF(J22=99, 0, 10)</f>
        <v>10</v>
      </c>
      <c r="H22" s="48">
        <v>5</v>
      </c>
      <c r="I22" s="49">
        <v>0</v>
      </c>
      <c r="J22" s="74"/>
      <c r="K22" s="83"/>
      <c r="L22" s="76"/>
    </row>
    <row r="23" spans="1:12">
      <c r="A23" t="s">
        <v>35</v>
      </c>
      <c r="G23" s="50"/>
      <c r="H23" s="50"/>
      <c r="I23" s="50"/>
      <c r="J23" s="78"/>
      <c r="K23" s="79"/>
      <c r="L23" s="78"/>
    </row>
    <row r="24" spans="1:12">
      <c r="A24" t="s">
        <v>36</v>
      </c>
      <c r="G24" s="50"/>
      <c r="H24" s="50"/>
      <c r="I24" s="50"/>
      <c r="J24" s="78"/>
      <c r="K24" s="79"/>
      <c r="L24" s="78"/>
    </row>
    <row r="25" spans="1:12">
      <c r="A25" t="s">
        <v>214</v>
      </c>
      <c r="G25" s="47">
        <f>IF(J25=99, 0, 8)</f>
        <v>8</v>
      </c>
      <c r="H25" s="48">
        <v>4</v>
      </c>
      <c r="I25" s="49">
        <v>0</v>
      </c>
      <c r="J25" s="74"/>
      <c r="K25" s="83"/>
      <c r="L25" s="76"/>
    </row>
    <row r="26" spans="1:12">
      <c r="A26" t="s">
        <v>37</v>
      </c>
      <c r="G26" s="50"/>
      <c r="H26" s="50"/>
      <c r="I26" s="50"/>
      <c r="J26" s="78"/>
      <c r="K26" s="79"/>
      <c r="L26" s="78"/>
    </row>
    <row r="27" spans="1:12">
      <c r="A27" t="s">
        <v>215</v>
      </c>
      <c r="G27" s="47">
        <f>IF(J27=99, 0, 6)</f>
        <v>6</v>
      </c>
      <c r="H27" s="48">
        <v>3</v>
      </c>
      <c r="I27" s="49">
        <v>0</v>
      </c>
      <c r="J27" s="74"/>
      <c r="K27" s="83"/>
      <c r="L27" s="76"/>
    </row>
    <row r="28" spans="1:12">
      <c r="A28" t="s">
        <v>38</v>
      </c>
      <c r="G28" s="50"/>
      <c r="H28" s="50"/>
      <c r="I28" s="50"/>
      <c r="J28" s="78"/>
      <c r="K28" s="79"/>
      <c r="L28" s="78"/>
    </row>
    <row r="29" spans="1:12">
      <c r="A29" t="s">
        <v>216</v>
      </c>
      <c r="G29" s="47">
        <f>IF(J29=99, 0, 10)</f>
        <v>10</v>
      </c>
      <c r="H29" s="48">
        <v>5</v>
      </c>
      <c r="I29" s="49">
        <v>0</v>
      </c>
      <c r="J29" s="74"/>
      <c r="K29" s="83"/>
      <c r="L29" s="76"/>
    </row>
    <row r="30" spans="1:12">
      <c r="A30" t="s">
        <v>165</v>
      </c>
      <c r="G30" s="50"/>
      <c r="H30" s="50"/>
      <c r="I30" s="50"/>
      <c r="J30" s="78"/>
      <c r="K30" s="79"/>
      <c r="L30" s="78"/>
    </row>
    <row r="31" spans="1:12">
      <c r="A31" t="s">
        <v>217</v>
      </c>
      <c r="G31" s="47">
        <f>IF(J31=99, 0, 10)</f>
        <v>10</v>
      </c>
      <c r="H31" s="48">
        <v>5</v>
      </c>
      <c r="I31" s="49">
        <v>0</v>
      </c>
      <c r="J31" s="74"/>
      <c r="K31" s="83"/>
      <c r="L31" s="76"/>
    </row>
    <row r="32" spans="1:12">
      <c r="A32" t="s">
        <v>131</v>
      </c>
      <c r="G32" s="50"/>
      <c r="H32" s="50"/>
      <c r="I32" s="50"/>
      <c r="J32" s="78"/>
      <c r="K32" s="79"/>
      <c r="L32" s="78"/>
    </row>
    <row r="33" spans="1:12">
      <c r="A33" t="s">
        <v>130</v>
      </c>
      <c r="G33" s="50"/>
      <c r="H33" s="50"/>
      <c r="I33" s="50"/>
      <c r="J33" s="78"/>
      <c r="K33" s="79"/>
      <c r="L33" s="78"/>
    </row>
    <row r="34" spans="1:12">
      <c r="G34" s="50"/>
      <c r="H34" s="50"/>
      <c r="I34" s="50"/>
      <c r="J34" s="78"/>
      <c r="K34" s="79"/>
      <c r="L34" s="78"/>
    </row>
    <row r="35" spans="1:12">
      <c r="A35" t="s">
        <v>195</v>
      </c>
      <c r="G35" s="50"/>
      <c r="H35" s="50"/>
      <c r="I35" s="50"/>
      <c r="J35" s="78"/>
      <c r="K35" s="79"/>
      <c r="L35" s="78"/>
    </row>
    <row r="36" spans="1:12">
      <c r="A36" t="s">
        <v>34</v>
      </c>
      <c r="G36" s="47">
        <f>IF(J36=99, 0, 10)</f>
        <v>10</v>
      </c>
      <c r="H36" s="48">
        <v>5</v>
      </c>
      <c r="I36" s="49">
        <v>0</v>
      </c>
      <c r="J36" s="74"/>
      <c r="K36" s="83"/>
      <c r="L36" s="76"/>
    </row>
    <row r="37" spans="1:12">
      <c r="A37" t="s">
        <v>154</v>
      </c>
      <c r="G37" s="47">
        <f>IF(J37=99, 0, 10)</f>
        <v>10</v>
      </c>
      <c r="H37" s="48">
        <v>5</v>
      </c>
      <c r="I37" s="49">
        <v>0</v>
      </c>
      <c r="J37" s="74"/>
      <c r="K37" s="83"/>
      <c r="L37" s="76"/>
    </row>
    <row r="38" spans="1:12">
      <c r="A38" t="s">
        <v>155</v>
      </c>
      <c r="G38" s="50"/>
      <c r="H38" s="50"/>
      <c r="I38" s="50"/>
      <c r="J38" s="78"/>
      <c r="K38" s="84"/>
      <c r="L38" s="78"/>
    </row>
    <row r="39" spans="1:12">
      <c r="A39" t="s">
        <v>161</v>
      </c>
      <c r="G39" s="47">
        <f>IF(J39=99, 0, 8)</f>
        <v>8</v>
      </c>
      <c r="H39" s="48">
        <v>4</v>
      </c>
      <c r="I39" s="49">
        <v>0</v>
      </c>
      <c r="J39" s="74"/>
      <c r="K39" s="83"/>
      <c r="L39" s="76"/>
    </row>
    <row r="40" spans="1:12">
      <c r="A40" t="s">
        <v>162</v>
      </c>
      <c r="G40" s="47">
        <f>IF(J40=99, 0, 8)</f>
        <v>8</v>
      </c>
      <c r="H40" s="48">
        <v>4</v>
      </c>
      <c r="I40" s="49">
        <v>0</v>
      </c>
      <c r="J40" s="74"/>
      <c r="K40" s="83"/>
      <c r="L40" s="76"/>
    </row>
    <row r="41" spans="1:12">
      <c r="A41" t="s">
        <v>132</v>
      </c>
      <c r="G41" s="50"/>
      <c r="H41" s="50"/>
      <c r="I41" s="50"/>
      <c r="J41" s="78"/>
      <c r="K41" s="79"/>
      <c r="L41" s="78"/>
    </row>
    <row r="42" spans="1:12">
      <c r="A42" t="s">
        <v>163</v>
      </c>
      <c r="G42" s="47">
        <f>IF(J42=99, 0, 8)</f>
        <v>8</v>
      </c>
      <c r="H42" s="48">
        <v>4</v>
      </c>
      <c r="I42" s="49">
        <v>0</v>
      </c>
      <c r="J42" s="74"/>
      <c r="K42" s="83"/>
      <c r="L42" s="76"/>
    </row>
    <row r="43" spans="1:12">
      <c r="A43" t="s">
        <v>207</v>
      </c>
      <c r="G43" s="47">
        <f>IF(J43=99, 0, 8)</f>
        <v>8</v>
      </c>
      <c r="H43" s="48">
        <v>4</v>
      </c>
      <c r="I43" s="49">
        <v>0</v>
      </c>
      <c r="J43" s="74"/>
      <c r="K43" s="83"/>
      <c r="L43" s="76"/>
    </row>
    <row r="44" spans="1:12">
      <c r="A44" t="s">
        <v>208</v>
      </c>
      <c r="G44" s="50"/>
      <c r="H44" s="50"/>
      <c r="I44" s="50"/>
      <c r="J44" s="78"/>
      <c r="K44" s="79"/>
      <c r="L44" s="78"/>
    </row>
    <row r="45" spans="1:12">
      <c r="A45" t="s">
        <v>218</v>
      </c>
      <c r="G45" s="47">
        <f>IF(J45=99, 0, 10)</f>
        <v>10</v>
      </c>
      <c r="H45" s="48">
        <v>5</v>
      </c>
      <c r="I45" s="49">
        <v>0</v>
      </c>
      <c r="J45" s="74"/>
      <c r="K45" s="83"/>
      <c r="L45" s="76"/>
    </row>
    <row r="46" spans="1:12">
      <c r="A46" t="s">
        <v>164</v>
      </c>
      <c r="G46" s="47">
        <f>IF(J46=99, 0, 6)</f>
        <v>6</v>
      </c>
      <c r="H46" s="48">
        <v>3</v>
      </c>
      <c r="I46" s="49">
        <v>0</v>
      </c>
      <c r="J46" s="74"/>
      <c r="K46" s="83"/>
      <c r="L46" s="76"/>
    </row>
    <row r="47" spans="1:12">
      <c r="A47" t="s">
        <v>33</v>
      </c>
      <c r="G47" s="50"/>
      <c r="H47" s="50"/>
      <c r="I47" s="50"/>
      <c r="J47" s="78"/>
      <c r="K47" s="79"/>
      <c r="L47" s="78"/>
    </row>
    <row r="48" spans="1:12">
      <c r="A48" t="s">
        <v>211</v>
      </c>
      <c r="G48" s="47">
        <f>IF(J48=99, 0, 6)</f>
        <v>6</v>
      </c>
      <c r="H48" s="48">
        <v>3</v>
      </c>
      <c r="I48" s="49">
        <v>0</v>
      </c>
      <c r="J48" s="74"/>
      <c r="K48" s="83"/>
      <c r="L48" s="76"/>
    </row>
    <row r="49" spans="1:12">
      <c r="A49" t="s">
        <v>209</v>
      </c>
      <c r="G49" s="47">
        <f>IF(J49=99, 0, 6)</f>
        <v>6</v>
      </c>
      <c r="H49" s="48">
        <v>3</v>
      </c>
      <c r="I49" s="49">
        <v>0</v>
      </c>
      <c r="J49" s="74"/>
      <c r="K49" s="83"/>
      <c r="L49" s="76"/>
    </row>
    <row r="50" spans="1:12">
      <c r="A50" t="s">
        <v>210</v>
      </c>
      <c r="B50" s="7"/>
      <c r="C50" s="7"/>
      <c r="D50" s="7"/>
      <c r="E50" s="7"/>
      <c r="F50" s="7"/>
      <c r="G50" s="6"/>
      <c r="H50" s="6"/>
      <c r="I50" s="6"/>
      <c r="J50" s="6"/>
      <c r="K50" s="7"/>
      <c r="L50" s="6"/>
    </row>
    <row r="51" spans="1:12" ht="13.5" thickBot="1">
      <c r="B51" s="7"/>
      <c r="C51" s="7"/>
      <c r="D51" s="7"/>
      <c r="E51" s="7"/>
      <c r="F51" s="7"/>
      <c r="G51" s="6"/>
      <c r="H51" s="6"/>
      <c r="I51" s="6"/>
      <c r="J51" s="6"/>
      <c r="K51" s="7"/>
      <c r="L51" s="6"/>
    </row>
    <row r="52" spans="1:12">
      <c r="A52" s="2" t="s">
        <v>63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7"/>
    </row>
    <row r="53" spans="1:12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50"/>
    </row>
    <row r="55" spans="1:12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50"/>
    </row>
    <row r="56" spans="1:12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50"/>
    </row>
    <row r="58" spans="1:12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50"/>
    </row>
    <row r="59" spans="1:12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50"/>
    </row>
    <row r="60" spans="1:12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50"/>
    </row>
    <row r="61" spans="1:12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50"/>
    </row>
    <row r="62" spans="1:12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50"/>
    </row>
    <row r="63" spans="1:12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50"/>
    </row>
    <row r="64" spans="1:12" ht="13.5" thickBot="1"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1:1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3.5" thickBot="1">
      <c r="G67" s="6"/>
      <c r="H67" s="6"/>
      <c r="I67" s="6"/>
      <c r="J67" s="6"/>
      <c r="K67" s="7"/>
      <c r="L67" s="6"/>
    </row>
    <row r="68" spans="1:12" ht="13.5" thickBot="1">
      <c r="A68" s="2" t="s">
        <v>133</v>
      </c>
      <c r="G68" s="6"/>
      <c r="H68" s="6"/>
      <c r="I68" s="6"/>
      <c r="J68" s="6"/>
      <c r="K68" s="135" t="s">
        <v>126</v>
      </c>
      <c r="L68" s="137"/>
    </row>
    <row r="69" spans="1:12">
      <c r="G69" s="6"/>
      <c r="H69" s="6"/>
      <c r="I69" s="6"/>
      <c r="J69" s="6"/>
      <c r="K69" s="7"/>
      <c r="L69" s="6"/>
    </row>
    <row r="70" spans="1:12">
      <c r="A70" t="s">
        <v>196</v>
      </c>
      <c r="G70" s="6"/>
      <c r="H70" s="6"/>
      <c r="I70" s="6"/>
      <c r="J70" s="6"/>
      <c r="K70" s="3"/>
      <c r="L70" s="6"/>
    </row>
    <row r="71" spans="1:12">
      <c r="A71" t="s">
        <v>39</v>
      </c>
      <c r="G71" s="47">
        <f>IF(J71=99, 0, 6)</f>
        <v>6</v>
      </c>
      <c r="H71" s="48">
        <v>3</v>
      </c>
      <c r="I71" s="49">
        <v>0</v>
      </c>
      <c r="J71" s="74"/>
      <c r="K71" s="83"/>
      <c r="L71" s="76"/>
    </row>
    <row r="72" spans="1:12">
      <c r="A72" t="s">
        <v>40</v>
      </c>
      <c r="G72" s="47">
        <f>IF(J72=99, 0, 4)</f>
        <v>4</v>
      </c>
      <c r="H72" s="48">
        <v>2</v>
      </c>
      <c r="I72" s="49">
        <v>0</v>
      </c>
      <c r="J72" s="74"/>
      <c r="K72" s="83"/>
      <c r="L72" s="76"/>
    </row>
    <row r="73" spans="1:12">
      <c r="A73" t="s">
        <v>41</v>
      </c>
      <c r="G73" s="47">
        <f>IF(J73=99, 0, 4)</f>
        <v>4</v>
      </c>
      <c r="H73" s="48">
        <v>2</v>
      </c>
      <c r="I73" s="49">
        <v>0</v>
      </c>
      <c r="J73" s="74"/>
      <c r="K73" s="83"/>
      <c r="L73" s="76"/>
    </row>
    <row r="74" spans="1:12">
      <c r="A74" t="s">
        <v>42</v>
      </c>
      <c r="G74" s="47">
        <f>IF(J74=99, 0, 4)</f>
        <v>4</v>
      </c>
      <c r="H74" s="48">
        <v>2</v>
      </c>
      <c r="I74" s="49">
        <v>0</v>
      </c>
      <c r="J74" s="74"/>
      <c r="K74" s="83"/>
      <c r="L74" s="76"/>
    </row>
    <row r="75" spans="1:12">
      <c r="G75" s="50"/>
      <c r="H75" s="50"/>
      <c r="I75" s="50"/>
      <c r="J75" s="78"/>
      <c r="K75" s="84"/>
      <c r="L75" s="78"/>
    </row>
    <row r="76" spans="1:12">
      <c r="A76" s="8" t="s">
        <v>197</v>
      </c>
      <c r="G76" s="50"/>
      <c r="H76" s="50"/>
      <c r="I76" s="50"/>
      <c r="J76" s="78"/>
      <c r="K76" s="84"/>
      <c r="L76" s="78"/>
    </row>
    <row r="77" spans="1:12">
      <c r="A77" t="s">
        <v>43</v>
      </c>
      <c r="G77" s="47">
        <f>IF(J77=99, 0, 8)</f>
        <v>8</v>
      </c>
      <c r="H77" s="48">
        <v>4</v>
      </c>
      <c r="I77" s="49">
        <v>0</v>
      </c>
      <c r="J77" s="74"/>
      <c r="K77" s="83"/>
      <c r="L77" s="76"/>
    </row>
    <row r="78" spans="1:12">
      <c r="A78" t="s">
        <v>44</v>
      </c>
      <c r="G78" s="47">
        <f>IF(J78=99, 0, 4)</f>
        <v>4</v>
      </c>
      <c r="H78" s="48">
        <v>2</v>
      </c>
      <c r="I78" s="49">
        <v>0</v>
      </c>
      <c r="J78" s="74"/>
      <c r="K78" s="83"/>
      <c r="L78" s="76"/>
    </row>
    <row r="79" spans="1:12">
      <c r="A79" t="s">
        <v>45</v>
      </c>
      <c r="G79" s="47">
        <f>IF(J79=99, 0, 4)</f>
        <v>4</v>
      </c>
      <c r="H79" s="48">
        <v>2</v>
      </c>
      <c r="I79" s="49">
        <v>0</v>
      </c>
      <c r="J79" s="74"/>
      <c r="K79" s="83"/>
      <c r="L79" s="76"/>
    </row>
    <row r="80" spans="1:12">
      <c r="A80" t="s">
        <v>46</v>
      </c>
      <c r="G80" s="47">
        <f>IF(J80=99, 0, 6)</f>
        <v>6</v>
      </c>
      <c r="H80" s="48">
        <v>3</v>
      </c>
      <c r="I80" s="49">
        <v>0</v>
      </c>
      <c r="J80" s="74"/>
      <c r="K80" s="83"/>
      <c r="L80" s="76"/>
    </row>
    <row r="81" spans="1:12">
      <c r="A81" t="s">
        <v>47</v>
      </c>
      <c r="G81" s="50"/>
      <c r="H81" s="50"/>
      <c r="I81" s="50"/>
      <c r="J81" s="78"/>
      <c r="K81" s="79"/>
      <c r="L81" s="78"/>
    </row>
    <row r="82" spans="1:12">
      <c r="A82" s="8" t="s">
        <v>48</v>
      </c>
      <c r="G82" s="2"/>
      <c r="H82" s="2"/>
      <c r="I82" s="2"/>
      <c r="J82" s="79"/>
      <c r="K82" s="83"/>
      <c r="L82" s="80"/>
    </row>
    <row r="83" spans="1:12">
      <c r="A83" s="8" t="s">
        <v>49</v>
      </c>
      <c r="G83" s="2"/>
      <c r="H83" s="2"/>
      <c r="I83" s="2"/>
      <c r="J83" s="79"/>
      <c r="K83" s="83"/>
      <c r="L83" s="80"/>
    </row>
    <row r="84" spans="1:12">
      <c r="A84" s="8"/>
      <c r="G84" s="2"/>
      <c r="H84" s="2"/>
      <c r="I84" s="2"/>
      <c r="J84" s="79"/>
      <c r="K84" s="83"/>
      <c r="L84" s="80"/>
    </row>
    <row r="85" spans="1:12">
      <c r="A85" s="8" t="s">
        <v>198</v>
      </c>
      <c r="G85" s="2"/>
      <c r="H85" s="2"/>
      <c r="I85" s="2"/>
      <c r="J85" s="79"/>
      <c r="K85" s="83"/>
      <c r="L85" s="80"/>
    </row>
    <row r="86" spans="1:12">
      <c r="A86" s="8" t="s">
        <v>50</v>
      </c>
      <c r="G86" s="47">
        <f>IF(J86=99, 0, 10)</f>
        <v>10</v>
      </c>
      <c r="H86" s="48">
        <v>5</v>
      </c>
      <c r="I86" s="49">
        <v>0</v>
      </c>
      <c r="J86" s="74"/>
      <c r="K86" s="83"/>
      <c r="L86" s="76"/>
    </row>
    <row r="87" spans="1:12">
      <c r="A87" s="8" t="s">
        <v>104</v>
      </c>
      <c r="G87" s="2"/>
      <c r="H87" s="2"/>
      <c r="I87" s="2"/>
      <c r="J87" s="79"/>
      <c r="K87" s="83"/>
      <c r="L87" s="80"/>
    </row>
    <row r="88" spans="1:12">
      <c r="A88" s="8" t="s">
        <v>51</v>
      </c>
      <c r="G88" s="47">
        <f>IF(J88=99, 0, 6)</f>
        <v>6</v>
      </c>
      <c r="H88" s="48">
        <v>3</v>
      </c>
      <c r="I88" s="49">
        <v>0</v>
      </c>
      <c r="J88" s="74"/>
      <c r="K88" s="83"/>
      <c r="L88" s="76"/>
    </row>
    <row r="89" spans="1:12">
      <c r="A89" s="8" t="s">
        <v>52</v>
      </c>
      <c r="G89" s="47">
        <f>IF(J89=99, 0, 4)</f>
        <v>4</v>
      </c>
      <c r="H89" s="48">
        <v>2</v>
      </c>
      <c r="I89" s="49">
        <v>0</v>
      </c>
      <c r="J89" s="74"/>
      <c r="K89" s="83"/>
      <c r="L89" s="76"/>
    </row>
    <row r="90" spans="1:12">
      <c r="A90" s="8"/>
      <c r="G90" s="2"/>
      <c r="H90" s="2"/>
      <c r="I90" s="2"/>
      <c r="J90" s="51"/>
      <c r="K90" s="2"/>
      <c r="L90" s="46"/>
    </row>
    <row r="91" spans="1:12">
      <c r="G91" s="2"/>
      <c r="H91" s="2"/>
      <c r="I91" s="2"/>
      <c r="J91" s="51"/>
      <c r="K91" s="2"/>
      <c r="L91" s="2"/>
    </row>
    <row r="92" spans="1:12">
      <c r="A92" s="128" t="s">
        <v>153</v>
      </c>
      <c r="B92" s="128"/>
      <c r="C92" s="128"/>
      <c r="D92" s="128"/>
      <c r="E92" s="128"/>
      <c r="G92" s="88">
        <f>SUM(G12:G89)</f>
        <v>218</v>
      </c>
      <c r="H92" s="2"/>
      <c r="I92" s="2"/>
      <c r="J92" s="2"/>
      <c r="K92" s="2"/>
      <c r="L92" s="52">
        <f>SUM(L12:L89)</f>
        <v>0</v>
      </c>
    </row>
    <row r="93" spans="1:12" ht="13.5" thickBot="1">
      <c r="G93" s="2"/>
      <c r="H93" s="2"/>
      <c r="I93" s="2"/>
      <c r="J93" s="2"/>
      <c r="K93" s="2"/>
      <c r="L93" s="55">
        <f>L92/G92</f>
        <v>0</v>
      </c>
    </row>
    <row r="94" spans="1:12">
      <c r="A94" s="2" t="s">
        <v>63</v>
      </c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4"/>
    </row>
    <row r="95" spans="1:12">
      <c r="A95" s="8"/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50"/>
    </row>
    <row r="96" spans="1:12">
      <c r="A96" s="8"/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50"/>
    </row>
    <row r="97" spans="1:12">
      <c r="A97" s="8"/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50"/>
    </row>
    <row r="98" spans="1:12">
      <c r="A98" s="8"/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50"/>
    </row>
    <row r="99" spans="1:12">
      <c r="A99" s="8"/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50"/>
    </row>
    <row r="100" spans="1:12">
      <c r="A100" s="8"/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</row>
    <row r="101" spans="1:12">
      <c r="A101" s="8"/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</row>
    <row r="102" spans="1:12">
      <c r="A102" s="8"/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</row>
    <row r="103" spans="1:12">
      <c r="A103" s="8"/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50"/>
    </row>
    <row r="104" spans="1:12">
      <c r="A104" s="8"/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</row>
    <row r="105" spans="1:12">
      <c r="A105" s="8"/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</row>
    <row r="106" spans="1:12">
      <c r="A106" s="8"/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</row>
    <row r="107" spans="1:12">
      <c r="A107" s="8"/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</row>
    <row r="108" spans="1:12">
      <c r="A108" s="8"/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</row>
    <row r="109" spans="1:12">
      <c r="A109" s="8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</row>
    <row r="110" spans="1:12">
      <c r="A110" s="8"/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</row>
    <row r="111" spans="1:12">
      <c r="A111" s="8"/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</row>
    <row r="112" spans="1:12">
      <c r="A112" s="8"/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</row>
    <row r="113" spans="1:12">
      <c r="A113" s="8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</row>
    <row r="114" spans="1:12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</row>
    <row r="115" spans="1:12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</row>
    <row r="116" spans="1:12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</row>
    <row r="117" spans="1:12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50"/>
    </row>
    <row r="118" spans="1:12" ht="13.5" thickBot="1">
      <c r="B118" s="151"/>
      <c r="C118" s="152"/>
      <c r="D118" s="152"/>
      <c r="E118" s="152"/>
      <c r="F118" s="152"/>
      <c r="G118" s="152"/>
      <c r="H118" s="152"/>
      <c r="I118" s="152"/>
      <c r="J118" s="152"/>
      <c r="K118" s="152"/>
      <c r="L118" s="153"/>
    </row>
    <row r="120" spans="1:12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</sheetData>
  <sheetProtection password="AE8E" sheet="1" objects="1" scenarios="1"/>
  <protectedRanges>
    <protectedRange sqref="B94:L118" name="Range4"/>
    <protectedRange sqref="B52:L64" name="Range2"/>
    <protectedRange sqref="J13:L50" name="Range1"/>
    <protectedRange sqref="J71:L89" name="Range3"/>
  </protectedRanges>
  <mergeCells count="10">
    <mergeCell ref="A120:L120"/>
    <mergeCell ref="A66:L66"/>
    <mergeCell ref="K68:L68"/>
    <mergeCell ref="A92:E92"/>
    <mergeCell ref="A1:L2"/>
    <mergeCell ref="K4:L4"/>
    <mergeCell ref="A10:E10"/>
    <mergeCell ref="A8:D8"/>
    <mergeCell ref="B52:L64"/>
    <mergeCell ref="B94:L118"/>
  </mergeCells>
  <phoneticPr fontId="0" type="noConversion"/>
  <conditionalFormatting sqref="L93">
    <cfRule type="cellIs" dxfId="11" priority="1" stopIfTrue="1" operator="between">
      <formula>0.9</formula>
      <formula>1</formula>
    </cfRule>
    <cfRule type="cellIs" dxfId="10" priority="2" stopIfTrue="1" operator="between">
      <formula>0.89</formula>
      <formula>0.75</formula>
    </cfRule>
    <cfRule type="cellIs" dxfId="9" priority="3" stopIfTrue="1" operator="between">
      <formula>0.74</formula>
      <formula>0</formula>
    </cfRule>
  </conditionalFormatting>
  <pageMargins left="0.75" right="0.75" top="1" bottom="0.25" header="0.5" footer="0.5"/>
  <pageSetup scale="80" orientation="portrait" r:id="rId1"/>
  <headerFooter alignWithMargins="0">
    <oddHeader xml:space="preserve">&amp;CVAT Office Check-List 2010
</oddHeader>
    <oddFooter>Page &amp;P of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Normal="100" workbookViewId="0">
      <selection activeCell="H5" sqref="H5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3" spans="1:13" ht="13.5" thickBot="1"/>
    <row r="4" spans="1:13" ht="15.75" thickBot="1">
      <c r="A4" s="2" t="s">
        <v>1</v>
      </c>
      <c r="B4" s="2"/>
      <c r="C4" s="68">
        <f>'IC Summary-VAT'!D4</f>
        <v>0</v>
      </c>
      <c r="D4" s="62"/>
      <c r="E4" s="62"/>
      <c r="F4" s="63"/>
      <c r="K4" s="135" t="s">
        <v>125</v>
      </c>
      <c r="L4" s="137"/>
    </row>
    <row r="5" spans="1:13" ht="15">
      <c r="A5" s="2" t="s">
        <v>2</v>
      </c>
      <c r="B5" s="2"/>
      <c r="C5" s="66">
        <f>'IC Summary-VAT'!D5</f>
        <v>0</v>
      </c>
      <c r="D5" s="57"/>
      <c r="E5" s="57"/>
      <c r="F5" s="58"/>
    </row>
    <row r="6" spans="1:13" ht="15">
      <c r="A6" s="2" t="s">
        <v>3</v>
      </c>
      <c r="B6" s="2"/>
      <c r="C6" s="69">
        <f>'IC Summary-VAT'!D6</f>
        <v>0</v>
      </c>
      <c r="D6" s="64"/>
      <c r="E6" s="64"/>
      <c r="F6" s="65"/>
    </row>
    <row r="8" spans="1:13">
      <c r="A8" s="128" t="s">
        <v>101</v>
      </c>
      <c r="B8" s="128"/>
      <c r="C8" s="128"/>
    </row>
    <row r="10" spans="1:13">
      <c r="A10" s="128" t="s">
        <v>200</v>
      </c>
      <c r="B10" s="128"/>
      <c r="C10" s="128"/>
      <c r="G10" s="4" t="s">
        <v>5</v>
      </c>
      <c r="H10" s="4" t="s">
        <v>6</v>
      </c>
      <c r="I10" s="4" t="s">
        <v>7</v>
      </c>
      <c r="J10" s="4" t="s">
        <v>159</v>
      </c>
      <c r="L10" s="2" t="s">
        <v>4</v>
      </c>
    </row>
    <row r="12" spans="1:13">
      <c r="A12" t="s">
        <v>69</v>
      </c>
      <c r="G12" s="6" t="s">
        <v>157</v>
      </c>
      <c r="H12" s="6"/>
      <c r="I12" s="6" t="s">
        <v>158</v>
      </c>
      <c r="J12" s="6" t="s">
        <v>156</v>
      </c>
      <c r="K12" t="s">
        <v>14</v>
      </c>
      <c r="L12" s="3" t="s">
        <v>158</v>
      </c>
    </row>
    <row r="13" spans="1:13">
      <c r="A13" t="s">
        <v>106</v>
      </c>
      <c r="G13" s="47">
        <f>IF(J13=99, 0, 6)</f>
        <v>6</v>
      </c>
      <c r="H13" s="48">
        <v>3</v>
      </c>
      <c r="I13" s="49">
        <v>0</v>
      </c>
      <c r="J13" s="74"/>
      <c r="K13" s="83"/>
      <c r="L13" s="76"/>
    </row>
    <row r="14" spans="1:13">
      <c r="A14" s="3"/>
      <c r="B14" s="3"/>
      <c r="C14" s="3"/>
      <c r="D14" s="3"/>
      <c r="E14" s="3"/>
      <c r="F14" s="3"/>
      <c r="G14" s="50"/>
      <c r="H14" s="50"/>
      <c r="I14" s="50"/>
      <c r="J14" s="78"/>
      <c r="K14" s="84"/>
      <c r="L14" s="78"/>
    </row>
    <row r="15" spans="1:13">
      <c r="A15" t="s">
        <v>70</v>
      </c>
      <c r="G15" s="50"/>
      <c r="H15" s="50"/>
      <c r="I15" s="50"/>
      <c r="J15" s="78"/>
      <c r="K15" s="83"/>
      <c r="L15" s="78"/>
    </row>
    <row r="16" spans="1:13">
      <c r="A16" t="s">
        <v>107</v>
      </c>
      <c r="G16" s="47">
        <f>IF(J16=99, 0, 6)</f>
        <v>6</v>
      </c>
      <c r="H16" s="48">
        <v>3</v>
      </c>
      <c r="I16" s="49">
        <v>0</v>
      </c>
      <c r="J16" s="74"/>
      <c r="K16" s="83"/>
      <c r="L16" s="76"/>
    </row>
    <row r="17" spans="1:12">
      <c r="A17" t="s">
        <v>166</v>
      </c>
      <c r="G17" s="47">
        <f>IF(J17=99, 0, 6)</f>
        <v>6</v>
      </c>
      <c r="H17" s="48">
        <v>3</v>
      </c>
      <c r="I17" s="49">
        <v>0</v>
      </c>
      <c r="J17" s="74"/>
      <c r="K17" s="83"/>
      <c r="L17" s="76"/>
    </row>
    <row r="18" spans="1:12">
      <c r="A18" t="s">
        <v>72</v>
      </c>
      <c r="G18" s="47">
        <f>IF(J18=99, 0, 4)</f>
        <v>4</v>
      </c>
      <c r="H18" s="48">
        <v>2</v>
      </c>
      <c r="I18" s="49">
        <v>0</v>
      </c>
      <c r="J18" s="74"/>
      <c r="K18" s="83"/>
      <c r="L18" s="76"/>
    </row>
    <row r="19" spans="1:12">
      <c r="A19" t="s">
        <v>73</v>
      </c>
      <c r="G19" s="47">
        <f>IF(J19=99, 0, 4)</f>
        <v>4</v>
      </c>
      <c r="H19" s="48">
        <v>2</v>
      </c>
      <c r="I19" s="49">
        <v>0</v>
      </c>
      <c r="J19" s="74"/>
      <c r="K19" s="83"/>
      <c r="L19" s="76"/>
    </row>
    <row r="20" spans="1:12">
      <c r="G20" s="2"/>
      <c r="H20" s="2"/>
      <c r="I20" s="2"/>
      <c r="J20" s="83"/>
      <c r="K20" s="83"/>
      <c r="L20" s="80"/>
    </row>
    <row r="21" spans="1:12">
      <c r="A21" t="s">
        <v>77</v>
      </c>
      <c r="G21" s="50"/>
      <c r="H21" s="50"/>
      <c r="I21" s="50"/>
      <c r="J21" s="78"/>
      <c r="K21" s="84"/>
      <c r="L21" s="78"/>
    </row>
    <row r="22" spans="1:12">
      <c r="A22" t="s">
        <v>169</v>
      </c>
      <c r="G22" s="47">
        <f>IF(J22=99, 0, 6)</f>
        <v>6</v>
      </c>
      <c r="H22" s="48">
        <v>3</v>
      </c>
      <c r="I22" s="49">
        <v>0</v>
      </c>
      <c r="J22" s="74"/>
      <c r="K22" s="83"/>
      <c r="L22" s="76"/>
    </row>
    <row r="23" spans="1:12">
      <c r="A23" t="s">
        <v>170</v>
      </c>
      <c r="G23" s="50"/>
      <c r="H23" s="50"/>
      <c r="I23" s="50"/>
      <c r="J23" s="78"/>
      <c r="K23" s="79"/>
      <c r="L23" s="78"/>
    </row>
    <row r="24" spans="1:12">
      <c r="A24" t="s">
        <v>71</v>
      </c>
      <c r="G24" s="47">
        <f>IF(J24=99, 0, 2)</f>
        <v>2</v>
      </c>
      <c r="H24" s="48">
        <v>1</v>
      </c>
      <c r="I24" s="49">
        <v>0</v>
      </c>
      <c r="J24" s="74"/>
      <c r="K24" s="83"/>
      <c r="L24" s="76"/>
    </row>
    <row r="25" spans="1:12">
      <c r="A25" t="s">
        <v>74</v>
      </c>
      <c r="G25" s="47">
        <f>IF(J25=99, 0, 10)</f>
        <v>10</v>
      </c>
      <c r="H25" s="48">
        <v>5</v>
      </c>
      <c r="I25" s="49">
        <v>0</v>
      </c>
      <c r="J25" s="74"/>
      <c r="K25" s="83"/>
      <c r="L25" s="76"/>
    </row>
    <row r="26" spans="1:12">
      <c r="A26" t="s">
        <v>75</v>
      </c>
      <c r="G26" s="50"/>
      <c r="H26" s="50"/>
      <c r="I26" s="50"/>
      <c r="J26" s="78"/>
      <c r="K26" s="79"/>
      <c r="L26" s="78"/>
    </row>
    <row r="27" spans="1:12">
      <c r="G27" s="2"/>
      <c r="H27" s="2"/>
      <c r="I27" s="2"/>
      <c r="J27" s="83"/>
      <c r="K27" s="83"/>
      <c r="L27" s="80"/>
    </row>
    <row r="28" spans="1:12">
      <c r="A28" t="s">
        <v>78</v>
      </c>
      <c r="G28" s="50"/>
      <c r="H28" s="50"/>
      <c r="I28" s="50"/>
      <c r="J28" s="78"/>
      <c r="K28" s="84"/>
      <c r="L28" s="78"/>
    </row>
    <row r="29" spans="1:12">
      <c r="A29" t="s">
        <v>79</v>
      </c>
      <c r="G29" s="47">
        <f>IF(J29=99, 0, 8)</f>
        <v>8</v>
      </c>
      <c r="H29" s="48">
        <v>4</v>
      </c>
      <c r="I29" s="49">
        <v>0</v>
      </c>
      <c r="J29" s="74"/>
      <c r="K29" s="83"/>
      <c r="L29" s="76"/>
    </row>
    <row r="30" spans="1:12">
      <c r="A30" t="s">
        <v>80</v>
      </c>
      <c r="G30" s="2"/>
      <c r="H30" s="2"/>
      <c r="I30" s="2"/>
      <c r="J30" s="83"/>
      <c r="K30" s="83"/>
      <c r="L30" s="83"/>
    </row>
    <row r="31" spans="1:12">
      <c r="A31" t="s">
        <v>76</v>
      </c>
      <c r="G31" s="2"/>
      <c r="H31" s="2"/>
      <c r="I31" s="2"/>
      <c r="J31" s="83"/>
      <c r="K31" s="83"/>
      <c r="L31" s="80"/>
    </row>
    <row r="32" spans="1:12">
      <c r="A32" t="s">
        <v>81</v>
      </c>
      <c r="G32" s="47">
        <f>IF(J32=99, 0, 8)</f>
        <v>8</v>
      </c>
      <c r="H32" s="48">
        <v>4</v>
      </c>
      <c r="I32" s="49">
        <v>0</v>
      </c>
      <c r="J32" s="74"/>
      <c r="K32" s="83"/>
      <c r="L32" s="76"/>
    </row>
    <row r="33" spans="1:12">
      <c r="A33" t="s">
        <v>82</v>
      </c>
      <c r="G33" s="2"/>
      <c r="H33" s="2"/>
      <c r="I33" s="2"/>
      <c r="J33" s="83"/>
      <c r="K33" s="83"/>
      <c r="L33" s="80"/>
    </row>
    <row r="34" spans="1:12">
      <c r="G34" s="2"/>
      <c r="H34" s="2"/>
      <c r="I34" s="2"/>
      <c r="J34" s="83"/>
      <c r="K34" s="83" t="s">
        <v>124</v>
      </c>
      <c r="L34" s="80"/>
    </row>
    <row r="35" spans="1:12">
      <c r="A35" t="s">
        <v>83</v>
      </c>
      <c r="G35" s="50"/>
      <c r="H35" s="50"/>
      <c r="I35" s="50"/>
      <c r="J35" s="78"/>
      <c r="K35" s="83"/>
      <c r="L35" s="78"/>
    </row>
    <row r="36" spans="1:12">
      <c r="A36" t="s">
        <v>84</v>
      </c>
      <c r="G36" s="47">
        <f>IF(J36=99, 0, 6)</f>
        <v>6</v>
      </c>
      <c r="H36" s="48">
        <v>3</v>
      </c>
      <c r="I36" s="49">
        <v>0</v>
      </c>
      <c r="J36" s="74"/>
      <c r="K36" s="83"/>
      <c r="L36" s="76"/>
    </row>
    <row r="37" spans="1:12">
      <c r="A37" t="s">
        <v>108</v>
      </c>
      <c r="G37" s="47">
        <f>IF(J37=99, 0, 10)</f>
        <v>10</v>
      </c>
      <c r="H37" s="48">
        <v>5</v>
      </c>
      <c r="I37" s="49">
        <v>0</v>
      </c>
      <c r="J37" s="74"/>
      <c r="K37" s="83"/>
      <c r="L37" s="76"/>
    </row>
    <row r="38" spans="1:12">
      <c r="A38" t="s">
        <v>85</v>
      </c>
      <c r="G38" s="50"/>
      <c r="H38" s="50"/>
      <c r="I38" s="50"/>
      <c r="J38" s="78"/>
      <c r="K38" s="84"/>
      <c r="L38" s="78"/>
    </row>
    <row r="39" spans="1:12">
      <c r="A39" t="s">
        <v>86</v>
      </c>
      <c r="G39" s="47">
        <f>IF(J39=99, 0, 10)</f>
        <v>10</v>
      </c>
      <c r="H39" s="48">
        <v>5</v>
      </c>
      <c r="I39" s="49">
        <v>0</v>
      </c>
      <c r="J39" s="74"/>
      <c r="K39" s="83"/>
      <c r="L39" s="76"/>
    </row>
    <row r="40" spans="1:12">
      <c r="A40" t="s">
        <v>82</v>
      </c>
      <c r="G40" s="2"/>
      <c r="H40" s="2"/>
      <c r="I40" s="2"/>
      <c r="J40" s="83"/>
      <c r="K40" s="83"/>
      <c r="L40" s="80"/>
    </row>
    <row r="41" spans="1:12">
      <c r="A41" t="s">
        <v>87</v>
      </c>
      <c r="G41" s="47">
        <f>IF(J41=99, 0, 4)</f>
        <v>4</v>
      </c>
      <c r="H41" s="48">
        <v>2</v>
      </c>
      <c r="I41" s="49">
        <v>0</v>
      </c>
      <c r="J41" s="74"/>
      <c r="K41" s="83"/>
      <c r="L41" s="76"/>
    </row>
    <row r="42" spans="1:12">
      <c r="A42" t="s">
        <v>167</v>
      </c>
      <c r="G42" s="47">
        <f>IF(J42=99, 0, 2)</f>
        <v>2</v>
      </c>
      <c r="H42" s="48">
        <v>1</v>
      </c>
      <c r="I42" s="49">
        <v>0</v>
      </c>
      <c r="J42" s="74"/>
      <c r="K42" s="83"/>
      <c r="L42" s="76"/>
    </row>
    <row r="43" spans="1:12">
      <c r="A43" t="s">
        <v>88</v>
      </c>
      <c r="G43" s="50"/>
      <c r="H43" s="50"/>
      <c r="I43" s="50"/>
      <c r="J43" s="78"/>
      <c r="K43" s="79"/>
      <c r="L43" s="78"/>
    </row>
    <row r="44" spans="1:12">
      <c r="G44" s="2"/>
      <c r="H44" s="2"/>
      <c r="I44" s="2"/>
      <c r="J44" s="83"/>
      <c r="K44" s="83"/>
      <c r="L44" s="80"/>
    </row>
    <row r="45" spans="1:12">
      <c r="A45" t="s">
        <v>89</v>
      </c>
      <c r="G45" s="50"/>
      <c r="H45" s="50"/>
      <c r="I45" s="50"/>
      <c r="J45" s="78"/>
      <c r="K45" s="84"/>
      <c r="L45" s="78"/>
    </row>
    <row r="46" spans="1:12">
      <c r="A46" t="s">
        <v>90</v>
      </c>
      <c r="G46" s="47">
        <f>IF(J46=99, 0, 10)</f>
        <v>10</v>
      </c>
      <c r="H46" s="48">
        <v>5</v>
      </c>
      <c r="I46" s="49">
        <v>0</v>
      </c>
      <c r="J46" s="74"/>
      <c r="K46" s="83"/>
      <c r="L46" s="76"/>
    </row>
    <row r="47" spans="1:12">
      <c r="A47" t="s">
        <v>91</v>
      </c>
      <c r="G47" s="47">
        <f>IF(J47=99, 0, 10)</f>
        <v>10</v>
      </c>
      <c r="H47" s="48">
        <v>5</v>
      </c>
      <c r="I47" s="49">
        <v>0</v>
      </c>
      <c r="J47" s="74"/>
      <c r="K47" s="83"/>
      <c r="L47" s="76"/>
    </row>
    <row r="48" spans="1:12" ht="13.5" thickBot="1">
      <c r="G48" s="6"/>
      <c r="H48" s="6"/>
      <c r="I48" s="6"/>
      <c r="J48" s="6"/>
      <c r="K48" s="7"/>
      <c r="L48" s="6"/>
    </row>
    <row r="49" spans="1:12" ht="12.75" customHeight="1">
      <c r="A49" s="2" t="s">
        <v>63</v>
      </c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4"/>
    </row>
    <row r="50" spans="1:12">
      <c r="A50" s="8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50"/>
    </row>
    <row r="51" spans="1:12">
      <c r="A51" s="8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1:12">
      <c r="A52" s="8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2">
      <c r="A53" s="8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>
      <c r="A54" s="8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50"/>
    </row>
    <row r="55" spans="1:12">
      <c r="A55" s="8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50"/>
    </row>
    <row r="56" spans="1:12">
      <c r="A56" s="8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50"/>
    </row>
    <row r="57" spans="1:12">
      <c r="A57" s="8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50"/>
    </row>
    <row r="58" spans="1:12">
      <c r="A58" s="8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50"/>
    </row>
    <row r="59" spans="1:12">
      <c r="A59" s="8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50"/>
    </row>
    <row r="60" spans="1:12" ht="13.5" thickBot="1">
      <c r="A60" s="8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3"/>
    </row>
    <row r="61" spans="1:1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 ht="13.5" thickBot="1">
      <c r="A62" t="s">
        <v>11</v>
      </c>
    </row>
    <row r="63" spans="1:12" ht="13.5" thickBot="1">
      <c r="A63" s="2" t="s">
        <v>134</v>
      </c>
      <c r="B63" s="2"/>
      <c r="C63" s="2"/>
      <c r="K63" s="135" t="s">
        <v>126</v>
      </c>
      <c r="L63" s="137"/>
    </row>
    <row r="65" spans="1:12">
      <c r="A65" t="s">
        <v>92</v>
      </c>
    </row>
    <row r="66" spans="1:12">
      <c r="A66" t="s">
        <v>93</v>
      </c>
      <c r="G66" s="47">
        <f>IF(J66=99, 0, 10)</f>
        <v>10</v>
      </c>
      <c r="H66" s="48">
        <v>5</v>
      </c>
      <c r="I66" s="49">
        <v>0</v>
      </c>
      <c r="J66" s="74"/>
      <c r="K66" s="83"/>
      <c r="L66" s="76"/>
    </row>
    <row r="67" spans="1:12">
      <c r="A67" t="s">
        <v>94</v>
      </c>
      <c r="G67" s="47">
        <f>IF(J67=99, 0, 10)</f>
        <v>10</v>
      </c>
      <c r="H67" s="48">
        <v>5</v>
      </c>
      <c r="I67" s="49">
        <v>0</v>
      </c>
      <c r="J67" s="74"/>
      <c r="K67" s="83"/>
      <c r="L67" s="76"/>
    </row>
    <row r="68" spans="1:12">
      <c r="A68" t="s">
        <v>95</v>
      </c>
      <c r="G68" s="2"/>
      <c r="H68" s="2"/>
      <c r="I68" s="2"/>
      <c r="J68" s="83"/>
      <c r="K68" s="83"/>
      <c r="L68" s="80"/>
    </row>
    <row r="69" spans="1:12">
      <c r="A69" t="s">
        <v>96</v>
      </c>
      <c r="G69" s="47">
        <f>IF(J69=99, 0, 10)</f>
        <v>10</v>
      </c>
      <c r="H69" s="48">
        <v>5</v>
      </c>
      <c r="I69" s="49">
        <v>0</v>
      </c>
      <c r="J69" s="74"/>
      <c r="K69" s="83"/>
      <c r="L69" s="76"/>
    </row>
    <row r="70" spans="1:12">
      <c r="A70" t="s">
        <v>97</v>
      </c>
      <c r="G70" s="47">
        <f>IF(J70=99, 0, 6)</f>
        <v>6</v>
      </c>
      <c r="H70" s="48">
        <v>3</v>
      </c>
      <c r="I70" s="49">
        <v>0</v>
      </c>
      <c r="J70" s="74"/>
      <c r="K70" s="83"/>
      <c r="L70" s="76"/>
    </row>
    <row r="71" spans="1:12">
      <c r="A71" t="s">
        <v>168</v>
      </c>
      <c r="G71" s="50"/>
      <c r="H71" s="50"/>
      <c r="I71" s="50"/>
      <c r="J71" s="78"/>
      <c r="K71" s="84"/>
      <c r="L71" s="78"/>
    </row>
    <row r="72" spans="1:12">
      <c r="A72" t="s">
        <v>109</v>
      </c>
      <c r="G72" s="53"/>
      <c r="H72" s="53"/>
      <c r="I72" s="53"/>
      <c r="J72" s="84"/>
      <c r="K72" s="84"/>
      <c r="L72" s="78"/>
    </row>
    <row r="73" spans="1:12">
      <c r="A73" t="s">
        <v>110</v>
      </c>
      <c r="G73" s="47">
        <f>IF(J73=99, 0, 2)</f>
        <v>2</v>
      </c>
      <c r="H73" s="48">
        <v>1</v>
      </c>
      <c r="I73" s="49">
        <v>0</v>
      </c>
      <c r="J73" s="74"/>
      <c r="K73" s="83"/>
      <c r="L73" s="76"/>
    </row>
    <row r="74" spans="1:12">
      <c r="A74" t="s">
        <v>98</v>
      </c>
      <c r="G74" s="2"/>
      <c r="H74" s="2"/>
      <c r="I74" s="2"/>
      <c r="J74" s="2"/>
      <c r="K74" s="2"/>
      <c r="L74" s="46"/>
    </row>
    <row r="75" spans="1:12">
      <c r="G75" s="2"/>
      <c r="H75" s="2"/>
      <c r="I75" s="2"/>
      <c r="J75" s="2"/>
      <c r="K75" s="2"/>
      <c r="L75" s="46"/>
    </row>
    <row r="76" spans="1:12">
      <c r="A76" s="119" t="s">
        <v>99</v>
      </c>
      <c r="B76" s="119"/>
      <c r="C76" s="119"/>
      <c r="G76" s="88">
        <f>SUM(G13:G73)</f>
        <v>150</v>
      </c>
      <c r="H76" s="2"/>
      <c r="I76" s="2"/>
      <c r="J76" s="2"/>
      <c r="K76" s="2"/>
      <c r="L76" s="52">
        <f>SUM(L13:L73)</f>
        <v>0</v>
      </c>
    </row>
    <row r="77" spans="1:12">
      <c r="G77" s="2"/>
      <c r="H77" s="2"/>
      <c r="I77" s="2"/>
      <c r="J77" s="2"/>
      <c r="K77" s="2"/>
      <c r="L77" s="54">
        <f>L76/G76</f>
        <v>0</v>
      </c>
    </row>
    <row r="78" spans="1:12" ht="13.5" thickBot="1"/>
    <row r="79" spans="1:12" ht="15" customHeight="1">
      <c r="A79" s="60" t="s">
        <v>63</v>
      </c>
      <c r="B79" s="142"/>
      <c r="C79" s="143"/>
      <c r="D79" s="143"/>
      <c r="E79" s="143"/>
      <c r="F79" s="143"/>
      <c r="G79" s="143"/>
      <c r="H79" s="143"/>
      <c r="I79" s="143"/>
      <c r="J79" s="143"/>
      <c r="K79" s="143"/>
      <c r="L79" s="144"/>
    </row>
    <row r="80" spans="1:12" ht="15">
      <c r="A80" s="9"/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50"/>
    </row>
    <row r="81" spans="1:12" ht="15">
      <c r="A81" s="9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50"/>
    </row>
    <row r="82" spans="1:12" ht="15">
      <c r="A82" s="9"/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50"/>
    </row>
    <row r="83" spans="1:12" ht="15">
      <c r="A83" s="9"/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50"/>
    </row>
    <row r="84" spans="1:12" ht="15">
      <c r="A84" s="9"/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50"/>
    </row>
    <row r="85" spans="1:12" ht="15">
      <c r="A85" s="9"/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50"/>
    </row>
    <row r="86" spans="1:12" ht="15">
      <c r="A86" s="9"/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50"/>
    </row>
    <row r="87" spans="1:12" ht="15">
      <c r="A87" s="9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50"/>
    </row>
    <row r="88" spans="1:12" ht="15">
      <c r="A88" s="9"/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50"/>
    </row>
    <row r="89" spans="1:12" ht="15">
      <c r="A89" s="9"/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50"/>
    </row>
    <row r="90" spans="1:12" ht="15">
      <c r="A90" s="9"/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50"/>
    </row>
    <row r="91" spans="1:12" ht="15">
      <c r="A91" s="9"/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50"/>
    </row>
    <row r="92" spans="1:12" ht="15">
      <c r="A92" s="9"/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50"/>
    </row>
    <row r="93" spans="1:12" ht="15">
      <c r="A93" s="9"/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50"/>
    </row>
    <row r="94" spans="1:12" ht="15">
      <c r="A94" s="9"/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50"/>
    </row>
    <row r="95" spans="1:12" ht="15">
      <c r="A95" s="9"/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50"/>
    </row>
    <row r="96" spans="1:12" ht="15">
      <c r="A96" s="9"/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50"/>
    </row>
    <row r="97" spans="1:12" ht="15">
      <c r="A97" s="9"/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50"/>
    </row>
    <row r="98" spans="1:12" ht="15">
      <c r="A98" s="9"/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50"/>
    </row>
    <row r="99" spans="1:12" ht="15">
      <c r="A99" s="9"/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50"/>
    </row>
    <row r="100" spans="1:12" ht="15">
      <c r="A100" s="9"/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</row>
    <row r="101" spans="1:12" ht="15">
      <c r="A101" s="9"/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</row>
    <row r="102" spans="1:12" ht="15">
      <c r="A102" s="9"/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</row>
    <row r="103" spans="1:12" ht="15">
      <c r="A103" s="9"/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50"/>
    </row>
    <row r="104" spans="1:12" ht="15">
      <c r="A104" s="9"/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</row>
    <row r="105" spans="1:12" ht="15">
      <c r="A105" s="9"/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</row>
    <row r="106" spans="1:12" ht="15">
      <c r="A106" s="9"/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</row>
    <row r="107" spans="1:12" ht="15">
      <c r="A107" s="9"/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</row>
    <row r="108" spans="1:12" ht="15">
      <c r="A108" s="9"/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</row>
    <row r="109" spans="1:12" ht="15">
      <c r="A109" s="9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</row>
    <row r="110" spans="1:12" ht="15">
      <c r="A110" s="9"/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</row>
    <row r="111" spans="1:12" ht="15">
      <c r="A111" s="9"/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</row>
    <row r="112" spans="1:12" ht="15">
      <c r="A112" s="9"/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</row>
    <row r="113" spans="1:12" ht="15">
      <c r="A113" s="9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</row>
    <row r="114" spans="1:12" ht="15">
      <c r="A114" s="9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</row>
    <row r="115" spans="1:12" ht="15.75" thickBot="1">
      <c r="A115" s="9"/>
      <c r="B115" s="151"/>
      <c r="C115" s="152"/>
      <c r="D115" s="152"/>
      <c r="E115" s="152"/>
      <c r="F115" s="152"/>
      <c r="G115" s="152"/>
      <c r="H115" s="152"/>
      <c r="I115" s="152"/>
      <c r="J115" s="152"/>
      <c r="K115" s="152"/>
      <c r="L115" s="153"/>
    </row>
    <row r="116" spans="1:12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</sheetData>
  <sheetProtection password="AE8E" sheet="1" objects="1" scenarios="1"/>
  <protectedRanges>
    <protectedRange sqref="B79:L115" name="Range4"/>
    <protectedRange sqref="B49:L60" name="Range2"/>
    <protectedRange sqref="J13:L47" name="Range1"/>
    <protectedRange sqref="J66:L73" name="Range3"/>
  </protectedRanges>
  <mergeCells count="10">
    <mergeCell ref="A116:L116"/>
    <mergeCell ref="K63:L63"/>
    <mergeCell ref="K4:L4"/>
    <mergeCell ref="A8:C8"/>
    <mergeCell ref="A10:C10"/>
    <mergeCell ref="A61:L61"/>
    <mergeCell ref="A1:L2"/>
    <mergeCell ref="A76:C76"/>
    <mergeCell ref="B49:L60"/>
    <mergeCell ref="B79:L115"/>
  </mergeCells>
  <phoneticPr fontId="0" type="noConversion"/>
  <conditionalFormatting sqref="L77">
    <cfRule type="cellIs" dxfId="8" priority="1" stopIfTrue="1" operator="between">
      <formula>0.9</formula>
      <formula>1</formula>
    </cfRule>
    <cfRule type="cellIs" dxfId="7" priority="2" stopIfTrue="1" operator="between">
      <formula>0.89</formula>
      <formula>0.75</formula>
    </cfRule>
    <cfRule type="cellIs" dxfId="6" priority="3" stopIfTrue="1" operator="between">
      <formula>0.74</formula>
      <formula>0</formula>
    </cfRule>
  </conditionalFormatting>
  <pageMargins left="0.75" right="0.75" top="1" bottom="0.25" header="0.5" footer="0.5"/>
  <pageSetup scale="85" orientation="portrait" r:id="rId1"/>
  <headerFooter alignWithMargins="0">
    <oddHeader xml:space="preserve">&amp;CVAT Office Check-List 2010
</oddHeader>
    <oddFooter>Page &amp;P of &amp;N</oddFooter>
  </headerFooter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Normal="100" workbookViewId="0">
      <selection activeCell="F20" sqref="F20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4" spans="1:13" ht="15">
      <c r="A4" s="2" t="s">
        <v>1</v>
      </c>
      <c r="B4" s="2"/>
      <c r="C4" s="66">
        <f>'IC Summary-VAT'!D4</f>
        <v>0</v>
      </c>
      <c r="D4" s="70"/>
      <c r="E4" s="70"/>
      <c r="F4" s="71"/>
    </row>
    <row r="5" spans="1:13" ht="15">
      <c r="A5" s="2" t="s">
        <v>2</v>
      </c>
      <c r="B5" s="2"/>
      <c r="C5" s="66">
        <f>'IC Summary-VAT'!D5</f>
        <v>0</v>
      </c>
      <c r="D5" s="70"/>
      <c r="E5" s="70"/>
      <c r="F5" s="71"/>
    </row>
    <row r="6" spans="1:13" ht="15">
      <c r="A6" s="2" t="s">
        <v>3</v>
      </c>
      <c r="B6" s="2"/>
      <c r="C6" s="67">
        <f>'IC Summary-VAT'!D6</f>
        <v>0</v>
      </c>
      <c r="D6" s="70"/>
      <c r="E6" s="70"/>
      <c r="F6" s="71"/>
    </row>
    <row r="8" spans="1:13">
      <c r="A8" s="128" t="s">
        <v>277</v>
      </c>
      <c r="B8" s="128"/>
      <c r="C8" s="128"/>
      <c r="D8" s="128"/>
    </row>
    <row r="10" spans="1:13">
      <c r="A10" s="128" t="s">
        <v>201</v>
      </c>
      <c r="B10" s="128"/>
      <c r="C10" s="128"/>
      <c r="G10" s="4" t="s">
        <v>5</v>
      </c>
      <c r="H10" s="4" t="s">
        <v>6</v>
      </c>
      <c r="I10" s="4" t="s">
        <v>7</v>
      </c>
      <c r="J10" s="4" t="s">
        <v>159</v>
      </c>
      <c r="L10" s="2" t="s">
        <v>4</v>
      </c>
    </row>
    <row r="12" spans="1:13">
      <c r="A12" t="s">
        <v>112</v>
      </c>
      <c r="G12" s="6"/>
      <c r="H12" s="6"/>
      <c r="I12" s="6"/>
      <c r="J12" s="6"/>
      <c r="K12" t="s">
        <v>14</v>
      </c>
      <c r="L12" s="3"/>
    </row>
    <row r="13" spans="1:13">
      <c r="A13" t="s">
        <v>206</v>
      </c>
      <c r="G13" s="47">
        <f>IF(J13=99, 0, 10)</f>
        <v>10</v>
      </c>
      <c r="H13" s="48">
        <v>5</v>
      </c>
      <c r="I13" s="49">
        <v>0</v>
      </c>
      <c r="J13" s="74"/>
      <c r="K13" s="83"/>
      <c r="L13" s="76"/>
    </row>
    <row r="14" spans="1:13">
      <c r="A14" t="s">
        <v>205</v>
      </c>
      <c r="G14" s="47">
        <f>IF(J14=99, 0, 10)</f>
        <v>10</v>
      </c>
      <c r="H14" s="48">
        <v>5</v>
      </c>
      <c r="I14" s="49">
        <v>0</v>
      </c>
      <c r="J14" s="74"/>
      <c r="K14" s="83"/>
      <c r="L14" s="76"/>
    </row>
    <row r="15" spans="1:13">
      <c r="A15" t="s">
        <v>203</v>
      </c>
      <c r="G15" s="47">
        <f>IF(J15=99, 0, 10)</f>
        <v>10</v>
      </c>
      <c r="H15" s="48">
        <v>5</v>
      </c>
      <c r="I15" s="49">
        <v>0</v>
      </c>
      <c r="J15" s="74"/>
      <c r="K15" s="83"/>
      <c r="L15" s="76"/>
    </row>
    <row r="16" spans="1:13">
      <c r="A16" t="s">
        <v>204</v>
      </c>
      <c r="G16" s="47">
        <f>IF(J16=99, 0, 4)</f>
        <v>4</v>
      </c>
      <c r="H16" s="48">
        <v>2</v>
      </c>
      <c r="I16" s="49">
        <v>0</v>
      </c>
      <c r="J16" s="74"/>
      <c r="K16" s="83"/>
      <c r="L16" s="76"/>
    </row>
    <row r="17" spans="1:12">
      <c r="A17" t="s">
        <v>111</v>
      </c>
      <c r="G17" s="50"/>
      <c r="H17" s="50"/>
      <c r="I17" s="50"/>
      <c r="J17" s="78"/>
      <c r="K17" s="84"/>
      <c r="L17" s="78"/>
    </row>
    <row r="18" spans="1:12">
      <c r="A18" t="s">
        <v>220</v>
      </c>
      <c r="G18" s="47">
        <f>IF(J18=99, 0, 4)</f>
        <v>4</v>
      </c>
      <c r="H18" s="48">
        <v>2</v>
      </c>
      <c r="I18" s="49">
        <v>0</v>
      </c>
      <c r="J18" s="74"/>
      <c r="K18" s="83"/>
      <c r="L18" s="76"/>
    </row>
    <row r="19" spans="1:12">
      <c r="A19" t="s">
        <v>221</v>
      </c>
      <c r="G19" s="47">
        <f>IF(J19=99, 0, 4)</f>
        <v>4</v>
      </c>
      <c r="H19" s="48">
        <v>2</v>
      </c>
      <c r="I19" s="49">
        <v>0</v>
      </c>
      <c r="J19" s="74"/>
      <c r="K19" s="83"/>
      <c r="L19" s="76"/>
    </row>
    <row r="20" spans="1:12">
      <c r="G20" s="46"/>
      <c r="H20" s="46"/>
      <c r="I20" s="46"/>
      <c r="J20" s="77"/>
      <c r="K20" s="83"/>
      <c r="L20" s="78"/>
    </row>
    <row r="21" spans="1:12">
      <c r="A21" t="s">
        <v>113</v>
      </c>
      <c r="G21" s="46"/>
      <c r="H21" s="46"/>
      <c r="I21" s="46"/>
      <c r="J21" s="77"/>
      <c r="K21" s="83"/>
      <c r="L21" s="78"/>
    </row>
    <row r="22" spans="1:12">
      <c r="A22" t="s">
        <v>171</v>
      </c>
      <c r="G22" s="47">
        <f>IF(J22=99, 0, 4)</f>
        <v>4</v>
      </c>
      <c r="H22" s="48">
        <v>2</v>
      </c>
      <c r="I22" s="49">
        <v>0</v>
      </c>
      <c r="J22" s="74"/>
      <c r="K22" s="83"/>
      <c r="L22" s="76"/>
    </row>
    <row r="23" spans="1:12">
      <c r="A23" t="s">
        <v>121</v>
      </c>
      <c r="G23" s="47">
        <f>IF(J23=99, 0, 4)</f>
        <v>4</v>
      </c>
      <c r="H23" s="48">
        <v>2</v>
      </c>
      <c r="I23" s="49">
        <v>0</v>
      </c>
      <c r="J23" s="74"/>
      <c r="K23" s="83"/>
      <c r="L23" s="76"/>
    </row>
    <row r="24" spans="1:12">
      <c r="A24" t="s">
        <v>114</v>
      </c>
      <c r="G24" s="47">
        <f>IF(J24=99, 0, 2)</f>
        <v>2</v>
      </c>
      <c r="H24" s="48">
        <v>1</v>
      </c>
      <c r="I24" s="49">
        <v>0</v>
      </c>
      <c r="J24" s="74"/>
      <c r="K24" s="83"/>
      <c r="L24" s="76"/>
    </row>
    <row r="25" spans="1:12">
      <c r="A25" t="s">
        <v>122</v>
      </c>
      <c r="G25" s="2"/>
      <c r="H25" s="2"/>
      <c r="I25" s="2"/>
      <c r="J25" s="79"/>
      <c r="K25" s="83"/>
      <c r="L25" s="83"/>
    </row>
    <row r="26" spans="1:12">
      <c r="A26" t="s">
        <v>123</v>
      </c>
      <c r="G26" s="47">
        <f>IF(J26=99, 0, 4)</f>
        <v>4</v>
      </c>
      <c r="H26" s="48">
        <v>2</v>
      </c>
      <c r="I26" s="49">
        <v>0</v>
      </c>
      <c r="J26" s="74"/>
      <c r="K26" s="83"/>
      <c r="L26" s="76"/>
    </row>
    <row r="27" spans="1:12">
      <c r="A27" t="s">
        <v>115</v>
      </c>
      <c r="G27" s="50"/>
      <c r="H27" s="50"/>
      <c r="I27" s="50"/>
      <c r="J27" s="78"/>
      <c r="K27" s="84"/>
      <c r="L27" s="78"/>
    </row>
    <row r="28" spans="1:12">
      <c r="A28" t="s">
        <v>116</v>
      </c>
      <c r="G28" s="47">
        <f>IF(J28=99, 0, 6)</f>
        <v>6</v>
      </c>
      <c r="H28" s="48">
        <v>3</v>
      </c>
      <c r="I28" s="49">
        <v>0</v>
      </c>
      <c r="J28" s="74"/>
      <c r="K28" s="83"/>
      <c r="L28" s="76"/>
    </row>
    <row r="29" spans="1:12">
      <c r="A29" t="s">
        <v>117</v>
      </c>
      <c r="G29" s="50"/>
      <c r="H29" s="50"/>
      <c r="I29" s="50"/>
      <c r="J29" s="78"/>
      <c r="K29" s="84"/>
      <c r="L29" s="78"/>
    </row>
    <row r="30" spans="1:12">
      <c r="A30" t="s">
        <v>118</v>
      </c>
      <c r="G30" s="50"/>
      <c r="H30" s="50"/>
      <c r="I30" s="50"/>
      <c r="J30" s="78"/>
      <c r="K30" s="84"/>
      <c r="L30" s="78"/>
    </row>
    <row r="31" spans="1:12">
      <c r="A31" t="s">
        <v>135</v>
      </c>
      <c r="G31" s="2"/>
      <c r="H31" s="2"/>
      <c r="I31" s="2"/>
      <c r="J31" s="79"/>
      <c r="K31" s="83"/>
      <c r="L31" s="80"/>
    </row>
    <row r="32" spans="1:12">
      <c r="G32" s="2"/>
      <c r="H32" s="2"/>
      <c r="I32" s="2"/>
      <c r="J32" s="79"/>
      <c r="K32" s="83"/>
      <c r="L32" s="80"/>
    </row>
    <row r="33" spans="1:12">
      <c r="A33" t="s">
        <v>119</v>
      </c>
      <c r="G33" s="50"/>
      <c r="H33" s="50"/>
      <c r="I33" s="50"/>
      <c r="J33" s="78"/>
      <c r="K33" s="84"/>
      <c r="L33" s="78"/>
    </row>
    <row r="34" spans="1:12">
      <c r="A34" t="s">
        <v>136</v>
      </c>
      <c r="G34" s="47">
        <f>IF(J34=99, 0, 6)</f>
        <v>6</v>
      </c>
      <c r="H34" s="48">
        <v>3</v>
      </c>
      <c r="I34" s="49">
        <v>0</v>
      </c>
      <c r="J34" s="74"/>
      <c r="K34" s="83"/>
      <c r="L34" s="76"/>
    </row>
    <row r="35" spans="1:12">
      <c r="A35" t="s">
        <v>137</v>
      </c>
      <c r="G35" s="2"/>
      <c r="H35" s="2"/>
      <c r="I35" s="2"/>
      <c r="J35" s="83"/>
      <c r="K35" s="83"/>
      <c r="L35" s="83"/>
    </row>
    <row r="36" spans="1:12">
      <c r="A36" t="s">
        <v>120</v>
      </c>
      <c r="G36" s="47">
        <f>IF(J36=99, 0, 4)</f>
        <v>4</v>
      </c>
      <c r="H36" s="48">
        <v>2</v>
      </c>
      <c r="I36" s="49">
        <v>0</v>
      </c>
      <c r="J36" s="74"/>
      <c r="K36" s="83"/>
      <c r="L36" s="76"/>
    </row>
    <row r="37" spans="1:12">
      <c r="B37" s="7"/>
      <c r="C37" s="7"/>
      <c r="D37" s="7"/>
      <c r="E37" s="7"/>
      <c r="F37" s="7"/>
      <c r="G37" s="50"/>
      <c r="H37" s="50"/>
      <c r="I37" s="50"/>
      <c r="J37" s="50"/>
      <c r="K37" s="51"/>
      <c r="L37" s="50"/>
    </row>
    <row r="38" spans="1:12">
      <c r="A38" t="s">
        <v>279</v>
      </c>
      <c r="B38" s="7"/>
      <c r="C38" s="7"/>
      <c r="D38" s="7"/>
      <c r="E38" s="7"/>
      <c r="F38" s="7"/>
      <c r="G38" s="50"/>
      <c r="H38" s="50"/>
      <c r="I38" s="50"/>
      <c r="J38" s="50"/>
      <c r="K38" s="51"/>
      <c r="L38" s="50"/>
    </row>
    <row r="39" spans="1:12">
      <c r="A39" t="s">
        <v>280</v>
      </c>
      <c r="B39" s="7"/>
      <c r="C39" s="7"/>
      <c r="D39" s="7"/>
      <c r="E39" s="7"/>
      <c r="F39" s="7"/>
      <c r="G39" s="47">
        <f>IF(J39=99, 0, 10)</f>
        <v>10</v>
      </c>
      <c r="H39" s="48">
        <v>5</v>
      </c>
      <c r="I39" s="49">
        <v>0</v>
      </c>
      <c r="J39" s="74"/>
      <c r="K39" s="83"/>
      <c r="L39" s="76"/>
    </row>
    <row r="40" spans="1:12">
      <c r="A40" t="s">
        <v>281</v>
      </c>
      <c r="B40" s="7"/>
      <c r="C40" s="7"/>
      <c r="D40" s="7"/>
      <c r="E40" s="7"/>
      <c r="F40" s="7"/>
      <c r="G40" s="47">
        <f>IF(J40=99, 0, 10)</f>
        <v>10</v>
      </c>
      <c r="H40" s="48">
        <v>5</v>
      </c>
      <c r="I40" s="49">
        <v>0</v>
      </c>
      <c r="J40" s="74"/>
      <c r="K40" s="83"/>
      <c r="L40" s="76"/>
    </row>
    <row r="41" spans="1:12">
      <c r="B41" s="7"/>
      <c r="C41" s="7"/>
      <c r="D41" s="7"/>
      <c r="E41" s="7"/>
      <c r="F41" s="7"/>
      <c r="G41" s="50"/>
      <c r="H41" s="50"/>
      <c r="I41" s="50"/>
      <c r="J41" s="50"/>
      <c r="K41" s="51"/>
      <c r="L41" s="50"/>
    </row>
    <row r="42" spans="1:12">
      <c r="A42" s="128" t="s">
        <v>219</v>
      </c>
      <c r="B42" s="128"/>
      <c r="C42" s="128"/>
      <c r="D42" s="128"/>
      <c r="E42" s="128"/>
      <c r="G42" s="88">
        <f>SUM(G13:G40)</f>
        <v>92</v>
      </c>
      <c r="H42" s="2"/>
      <c r="I42" s="2"/>
      <c r="J42" s="51"/>
      <c r="K42" s="2"/>
      <c r="L42" s="52">
        <f>SUM(L13:L40)</f>
        <v>0</v>
      </c>
    </row>
    <row r="43" spans="1:12">
      <c r="G43" s="2"/>
      <c r="H43" s="2"/>
      <c r="I43" s="2"/>
      <c r="J43" s="2"/>
      <c r="K43" s="2"/>
      <c r="L43" s="54">
        <f>L42/G42</f>
        <v>0</v>
      </c>
    </row>
    <row r="44" spans="1:12">
      <c r="G44" s="2"/>
      <c r="H44" s="2"/>
      <c r="I44" s="2"/>
      <c r="J44" s="2"/>
      <c r="K44" s="2"/>
      <c r="L44" s="56"/>
    </row>
    <row r="45" spans="1:12" ht="13.5" thickBot="1">
      <c r="G45" s="2"/>
      <c r="H45" s="2"/>
      <c r="I45" s="2"/>
      <c r="J45" s="2"/>
      <c r="K45" s="2"/>
      <c r="L45" s="56"/>
    </row>
    <row r="46" spans="1:12" ht="12.75" customHeight="1">
      <c r="A46" s="2" t="s">
        <v>63</v>
      </c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7"/>
    </row>
    <row r="47" spans="1:12">
      <c r="A47" s="8"/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>
      <c r="A48" s="8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50"/>
    </row>
    <row r="49" spans="1:12">
      <c r="A49" s="8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50"/>
    </row>
    <row r="50" spans="1:12">
      <c r="A50" s="8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50"/>
    </row>
    <row r="51" spans="1:12">
      <c r="A51" s="8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1:12">
      <c r="A52" s="8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2">
      <c r="A53" s="8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1:12" ht="13.5" thickBot="1">
      <c r="A54" s="8"/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3"/>
    </row>
    <row r="55" spans="1:12">
      <c r="A55" s="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>
      <c r="A56" s="8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>
      <c r="A57" s="8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12">
      <c r="A58" s="8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1:12">
      <c r="A59" s="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12">
      <c r="A60" s="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1:12">
      <c r="A61" s="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>
      <c r="A62" s="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1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1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</sheetData>
  <sheetProtection password="AE8E" sheet="1" objects="1" scenarios="1"/>
  <protectedRanges>
    <protectedRange sqref="B46:L67" name="Range2"/>
    <protectedRange sqref="J13:L36 J39:L40" name="Range1"/>
  </protectedRanges>
  <mergeCells count="5">
    <mergeCell ref="A8:D8"/>
    <mergeCell ref="A1:L2"/>
    <mergeCell ref="A10:C10"/>
    <mergeCell ref="A42:E42"/>
    <mergeCell ref="B46:L54"/>
  </mergeCells>
  <phoneticPr fontId="0" type="noConversion"/>
  <conditionalFormatting sqref="L43">
    <cfRule type="cellIs" dxfId="5" priority="1" stopIfTrue="1" operator="between">
      <formula>0.9</formula>
      <formula>1</formula>
    </cfRule>
    <cfRule type="cellIs" dxfId="4" priority="2" stopIfTrue="1" operator="between">
      <formula>0.89</formula>
      <formula>0.75</formula>
    </cfRule>
    <cfRule type="cellIs" dxfId="3" priority="3" stopIfTrue="1" operator="between">
      <formula>0.74</formula>
      <formula>0</formula>
    </cfRule>
  </conditionalFormatting>
  <pageMargins left="0.75" right="0.75" top="1" bottom="0.25" header="0.5" footer="0.5"/>
  <pageSetup scale="87" orientation="portrait" r:id="rId1"/>
  <headerFooter alignWithMargins="0">
    <oddHeader xml:space="preserve">&amp;CVAT Office Check-List 2010
</oddHeader>
    <oddFooter>Page &amp;P of &amp;N</oddFooter>
  </headerFooter>
  <rowBreaks count="1" manualBreakCount="1">
    <brk id="5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I33" sqref="I33"/>
    </sheetView>
  </sheetViews>
  <sheetFormatPr defaultRowHeight="12.75"/>
  <cols>
    <col min="3" max="3" width="12" bestFit="1" customWidth="1"/>
    <col min="7" max="7" width="8.42578125" customWidth="1"/>
    <col min="8" max="8" width="13.140625" bestFit="1" customWidth="1"/>
    <col min="9" max="9" width="6.7109375" customWidth="1"/>
    <col min="10" max="10" width="5" customWidth="1"/>
    <col min="11" max="11" width="5.5703125" customWidth="1"/>
    <col min="12" max="12" width="6.7109375" customWidth="1"/>
  </cols>
  <sheetData>
    <row r="1" spans="1:1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5"/>
    </row>
    <row r="2" spans="1:13" ht="13.5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5"/>
    </row>
    <row r="4" spans="1:13" ht="15">
      <c r="A4" s="2" t="s">
        <v>1</v>
      </c>
      <c r="B4" s="2"/>
      <c r="C4" s="66">
        <f>'IC Summary-VAT'!D4</f>
        <v>0</v>
      </c>
      <c r="D4" s="70"/>
      <c r="E4" s="70"/>
      <c r="F4" s="71"/>
    </row>
    <row r="5" spans="1:13" ht="15">
      <c r="A5" s="2" t="s">
        <v>2</v>
      </c>
      <c r="B5" s="2"/>
      <c r="C5" s="66">
        <f>'IC Summary-VAT'!D5</f>
        <v>0</v>
      </c>
      <c r="D5" s="70"/>
      <c r="E5" s="70"/>
      <c r="F5" s="71"/>
    </row>
    <row r="6" spans="1:13" ht="15">
      <c r="A6" s="2" t="s">
        <v>3</v>
      </c>
      <c r="B6" s="2"/>
      <c r="C6" s="67">
        <f>'IC Summary-VAT'!D6</f>
        <v>0</v>
      </c>
      <c r="D6" s="70"/>
      <c r="E6" s="70"/>
      <c r="F6" s="71"/>
    </row>
    <row r="8" spans="1:13">
      <c r="A8" s="128" t="s">
        <v>283</v>
      </c>
      <c r="B8" s="128"/>
      <c r="C8" s="128"/>
      <c r="D8" s="128"/>
    </row>
    <row r="10" spans="1:13">
      <c r="A10" s="128"/>
      <c r="B10" s="128"/>
      <c r="C10" s="128"/>
      <c r="G10" s="4" t="s">
        <v>5</v>
      </c>
      <c r="H10" s="4" t="s">
        <v>6</v>
      </c>
      <c r="I10" s="4" t="s">
        <v>7</v>
      </c>
      <c r="J10" s="4" t="s">
        <v>159</v>
      </c>
      <c r="L10" s="2" t="s">
        <v>4</v>
      </c>
    </row>
    <row r="12" spans="1:13">
      <c r="A12" t="s">
        <v>284</v>
      </c>
      <c r="G12" s="6"/>
      <c r="H12" s="6"/>
      <c r="I12" s="6"/>
      <c r="J12" s="6"/>
      <c r="K12" t="s">
        <v>14</v>
      </c>
      <c r="L12" s="3"/>
    </row>
    <row r="13" spans="1:13">
      <c r="A13" t="s">
        <v>285</v>
      </c>
      <c r="G13" s="47">
        <f>IF(J13=99, 0, 10)</f>
        <v>10</v>
      </c>
      <c r="H13" s="48">
        <v>5</v>
      </c>
      <c r="I13" s="49">
        <v>0</v>
      </c>
      <c r="J13" s="74"/>
      <c r="K13" s="83"/>
      <c r="L13" s="76"/>
    </row>
    <row r="14" spans="1:13">
      <c r="A14" t="s">
        <v>286</v>
      </c>
      <c r="G14" s="47">
        <f>IF(J14=99, 0, 10)</f>
        <v>10</v>
      </c>
      <c r="H14" s="48">
        <v>5</v>
      </c>
      <c r="I14" s="49">
        <v>0</v>
      </c>
      <c r="J14" s="74"/>
      <c r="K14" s="83"/>
      <c r="L14" s="76"/>
    </row>
    <row r="15" spans="1:13">
      <c r="A15" t="s">
        <v>287</v>
      </c>
      <c r="G15" s="47">
        <f>IF(J15=99, 0, 10)</f>
        <v>10</v>
      </c>
      <c r="H15" s="48">
        <v>5</v>
      </c>
      <c r="I15" s="49">
        <v>0</v>
      </c>
      <c r="J15" s="74"/>
      <c r="K15" s="83"/>
      <c r="L15" s="76"/>
    </row>
    <row r="16" spans="1:13">
      <c r="A16" t="s">
        <v>288</v>
      </c>
      <c r="G16" s="47">
        <f>IF(J16=99, 0, 10)</f>
        <v>10</v>
      </c>
      <c r="H16" s="48">
        <v>5</v>
      </c>
      <c r="I16" s="49">
        <v>0</v>
      </c>
      <c r="J16" s="74"/>
      <c r="K16" s="83"/>
      <c r="L16" s="76"/>
    </row>
    <row r="17" spans="1:12">
      <c r="A17" t="s">
        <v>299</v>
      </c>
      <c r="G17" s="47">
        <f>IF(J17=99, 0, 6)</f>
        <v>6</v>
      </c>
      <c r="H17" s="48">
        <v>3</v>
      </c>
      <c r="I17" s="49">
        <v>0</v>
      </c>
      <c r="J17" s="74"/>
      <c r="K17" s="83"/>
      <c r="L17" s="76"/>
    </row>
    <row r="18" spans="1:12">
      <c r="A18" t="s">
        <v>300</v>
      </c>
      <c r="G18" s="47">
        <f>IF(J18=99, 0, 6)</f>
        <v>6</v>
      </c>
      <c r="H18" s="48">
        <v>3</v>
      </c>
      <c r="I18" s="49">
        <v>0</v>
      </c>
      <c r="J18" s="74"/>
      <c r="K18" s="83"/>
      <c r="L18" s="76"/>
    </row>
    <row r="19" spans="1:12">
      <c r="A19" t="s">
        <v>301</v>
      </c>
      <c r="G19" s="47">
        <f>IF(J19=99, 0, 6)</f>
        <v>6</v>
      </c>
      <c r="H19" s="48">
        <v>3</v>
      </c>
      <c r="I19" s="49">
        <v>0</v>
      </c>
      <c r="J19" s="74"/>
      <c r="K19" s="83"/>
      <c r="L19" s="76"/>
    </row>
    <row r="20" spans="1:12">
      <c r="A20" t="s">
        <v>289</v>
      </c>
      <c r="G20" s="47">
        <f>IF(J20=99, 0, 10)</f>
        <v>10</v>
      </c>
      <c r="H20" s="48">
        <v>5</v>
      </c>
      <c r="I20" s="49">
        <v>0</v>
      </c>
      <c r="J20" s="74"/>
      <c r="K20" s="83"/>
      <c r="L20" s="76"/>
    </row>
    <row r="21" spans="1:12">
      <c r="A21" t="s">
        <v>290</v>
      </c>
      <c r="G21" s="47">
        <f>IF(J21=99, 0, 10)</f>
        <v>10</v>
      </c>
      <c r="H21" s="48">
        <v>5</v>
      </c>
      <c r="I21" s="49">
        <v>0</v>
      </c>
      <c r="J21" s="74"/>
      <c r="K21" s="83"/>
      <c r="L21" s="76"/>
    </row>
    <row r="22" spans="1:12">
      <c r="A22" t="s">
        <v>297</v>
      </c>
      <c r="G22" s="47">
        <f>IF(J22=99, 0, 10)</f>
        <v>10</v>
      </c>
      <c r="H22" s="48">
        <v>5</v>
      </c>
      <c r="I22" s="49">
        <v>0</v>
      </c>
      <c r="J22" s="74"/>
      <c r="K22" s="83"/>
      <c r="L22" s="76"/>
    </row>
    <row r="23" spans="1:12">
      <c r="A23" t="s">
        <v>298</v>
      </c>
      <c r="G23" s="47">
        <f>IF(J23=99, 0, 10)</f>
        <v>10</v>
      </c>
      <c r="H23" s="48">
        <v>5</v>
      </c>
      <c r="I23" s="49">
        <v>0</v>
      </c>
      <c r="J23" s="74"/>
      <c r="K23" s="83"/>
      <c r="L23" s="76"/>
    </row>
    <row r="24" spans="1:12">
      <c r="G24" s="50"/>
      <c r="H24" s="50"/>
      <c r="I24" s="50"/>
      <c r="J24" s="78"/>
      <c r="K24" s="84"/>
      <c r="L24" s="78"/>
    </row>
    <row r="25" spans="1:12">
      <c r="A25" t="s">
        <v>291</v>
      </c>
      <c r="G25" s="50"/>
      <c r="H25" s="50"/>
      <c r="I25" s="50"/>
      <c r="J25" s="78"/>
      <c r="K25" s="84"/>
      <c r="L25" s="78"/>
    </row>
    <row r="26" spans="1:12">
      <c r="A26" t="s">
        <v>292</v>
      </c>
      <c r="G26" s="47">
        <f>IF(J26=99, 0, 10)</f>
        <v>10</v>
      </c>
      <c r="H26" s="48">
        <v>5</v>
      </c>
      <c r="I26" s="49">
        <v>0</v>
      </c>
      <c r="J26" s="74"/>
      <c r="K26" s="83"/>
      <c r="L26" s="76"/>
    </row>
    <row r="27" spans="1:12">
      <c r="A27" t="s">
        <v>293</v>
      </c>
      <c r="G27" s="47">
        <f>IF(J27=99, 0, 10)</f>
        <v>10</v>
      </c>
      <c r="H27" s="48">
        <v>5</v>
      </c>
      <c r="I27" s="49">
        <v>0</v>
      </c>
      <c r="J27" s="74"/>
      <c r="K27" s="83"/>
      <c r="L27" s="76"/>
    </row>
    <row r="28" spans="1:12">
      <c r="A28" t="s">
        <v>294</v>
      </c>
      <c r="G28" s="47">
        <f>IF(J28=99, 0, 10)</f>
        <v>10</v>
      </c>
      <c r="H28" s="48">
        <v>5</v>
      </c>
      <c r="I28" s="49">
        <v>0</v>
      </c>
      <c r="J28" s="74"/>
      <c r="K28" s="83"/>
      <c r="L28" s="76"/>
    </row>
    <row r="29" spans="1:12">
      <c r="B29" s="7"/>
      <c r="C29" s="7"/>
      <c r="D29" s="7"/>
      <c r="E29" s="7"/>
      <c r="F29" s="7"/>
      <c r="G29" s="50"/>
      <c r="H29" s="50"/>
      <c r="I29" s="50"/>
      <c r="J29" s="50"/>
      <c r="K29" s="51"/>
      <c r="L29" s="50"/>
    </row>
    <row r="30" spans="1:12">
      <c r="B30" s="7"/>
      <c r="C30" s="7"/>
      <c r="D30" s="7"/>
      <c r="E30" s="7"/>
      <c r="F30" s="7"/>
      <c r="G30" s="50"/>
      <c r="H30" s="50"/>
      <c r="I30" s="50"/>
      <c r="J30" s="50"/>
      <c r="K30" s="51"/>
      <c r="L30" s="50"/>
    </row>
    <row r="31" spans="1:12">
      <c r="A31" s="128" t="s">
        <v>295</v>
      </c>
      <c r="B31" s="128"/>
      <c r="C31" s="128"/>
      <c r="D31" s="128"/>
      <c r="E31" s="128"/>
      <c r="G31" s="88">
        <f>SUM(G13:G29)</f>
        <v>128</v>
      </c>
      <c r="H31" s="2"/>
      <c r="I31" s="2"/>
      <c r="J31" s="51"/>
      <c r="K31" s="2"/>
      <c r="L31" s="52">
        <f>SUM(L13:L29)</f>
        <v>0</v>
      </c>
    </row>
    <row r="32" spans="1:12">
      <c r="G32" s="2"/>
      <c r="H32" s="2"/>
      <c r="I32" s="2"/>
      <c r="J32" s="2"/>
      <c r="K32" s="2"/>
      <c r="L32" s="54">
        <f>L31/G31</f>
        <v>0</v>
      </c>
    </row>
    <row r="33" spans="1:12">
      <c r="A33" t="s">
        <v>302</v>
      </c>
      <c r="G33" s="2"/>
      <c r="H33" s="2"/>
      <c r="I33" s="2"/>
      <c r="J33" s="2"/>
      <c r="K33" s="2"/>
      <c r="L33" s="56"/>
    </row>
    <row r="34" spans="1:12" ht="13.5" thickBot="1">
      <c r="G34" s="2"/>
      <c r="H34" s="2"/>
      <c r="I34" s="2"/>
      <c r="J34" s="2"/>
      <c r="K34" s="2"/>
      <c r="L34" s="56"/>
    </row>
    <row r="35" spans="1:12">
      <c r="A35" s="2" t="s">
        <v>63</v>
      </c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1:12">
      <c r="A36" s="8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37" spans="1:12">
      <c r="A37" s="8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50"/>
    </row>
    <row r="38" spans="1:12">
      <c r="A38" s="8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50"/>
    </row>
    <row r="39" spans="1:12">
      <c r="A39" s="8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50"/>
    </row>
    <row r="40" spans="1:12">
      <c r="A40" s="8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50"/>
    </row>
    <row r="41" spans="1:12">
      <c r="A41" s="8"/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2">
      <c r="A42" s="8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50"/>
    </row>
    <row r="43" spans="1:12" ht="13.5" thickBot="1">
      <c r="A43" s="8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3"/>
    </row>
    <row r="44" spans="1:12">
      <c r="A44" s="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>
      <c r="A45" s="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>
      <c r="A46" s="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2">
      <c r="A47" s="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2">
      <c r="A48" s="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>
      <c r="A49" s="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>
      <c r="A50" s="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>
      <c r="A51" s="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1:12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1:12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2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</sheetData>
  <sheetProtection password="AE8E" sheet="1" objects="1" scenarios="1"/>
  <protectedRanges>
    <protectedRange sqref="B35:L56" name="Range2"/>
    <protectedRange sqref="J13:L28" name="Range1"/>
  </protectedRanges>
  <mergeCells count="5">
    <mergeCell ref="B35:L43"/>
    <mergeCell ref="A1:L2"/>
    <mergeCell ref="A8:D8"/>
    <mergeCell ref="A10:C10"/>
    <mergeCell ref="A31:E31"/>
  </mergeCells>
  <conditionalFormatting sqref="L32">
    <cfRule type="cellIs" dxfId="2" priority="1" stopIfTrue="1" operator="between">
      <formula>0.9</formula>
      <formula>1</formula>
    </cfRule>
    <cfRule type="cellIs" dxfId="1" priority="2" stopIfTrue="1" operator="between">
      <formula>0.89</formula>
      <formula>0.75</formula>
    </cfRule>
    <cfRule type="cellIs" dxfId="0" priority="3" stopIfTrue="1" operator="between">
      <formula>0.74</formula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4F62CDF26864580AAD148E4C6F41B" ma:contentTypeVersion="0" ma:contentTypeDescription="Create a new document." ma:contentTypeScope="" ma:versionID="ad2003fe1100c82d0b19d7147a849722">
  <xsd:schema xmlns:xsd="http://www.w3.org/2001/XMLSchema" xmlns:xs="http://www.w3.org/2001/XMLSchema" xmlns:p="http://schemas.microsoft.com/office/2006/metadata/properties" xmlns:ns2="674f9ac7-2df3-40f5-987b-055d894f7622" targetNamespace="http://schemas.microsoft.com/office/2006/metadata/properties" ma:root="true" ma:fieldsID="6e6c7af3304252c25448a0f905009244" ns2:_="">
    <xsd:import namespace="674f9ac7-2df3-40f5-987b-055d894f762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f9ac7-2df3-40f5-987b-055d894f762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4f9ac7-2df3-40f5-987b-055d894f7622">R2QHY4SHXJA2-243084556-3</_dlc_DocId>
    <_dlc_DocIdUrl xmlns="674f9ac7-2df3-40f5-987b-055d894f7622">
      <Url>https://army.deps.mil/army/cmds/imcom_eur/europe/g9/nss/fmwric/_layouts/DocIdRedir.aspx?ID=R2QHY4SHXJA2-243084556-3</Url>
      <Description>R2QHY4SHXJA2-243084556-3</Description>
    </_dlc_DocIdUrl>
  </documentManagement>
</p:properties>
</file>

<file path=customXml/itemProps1.xml><?xml version="1.0" encoding="utf-8"?>
<ds:datastoreItem xmlns:ds="http://schemas.openxmlformats.org/officeDocument/2006/customXml" ds:itemID="{A6D0BB2B-B354-45E2-8054-18B4A0779C6A}"/>
</file>

<file path=customXml/itemProps2.xml><?xml version="1.0" encoding="utf-8"?>
<ds:datastoreItem xmlns:ds="http://schemas.openxmlformats.org/officeDocument/2006/customXml" ds:itemID="{92B984D6-EC38-4566-8061-BE118BC9C0C3}"/>
</file>

<file path=customXml/itemProps3.xml><?xml version="1.0" encoding="utf-8"?>
<ds:datastoreItem xmlns:ds="http://schemas.openxmlformats.org/officeDocument/2006/customXml" ds:itemID="{EAD58C6F-D5B3-45ED-8A7C-475460B1FFAD}"/>
</file>

<file path=customXml/itemProps4.xml><?xml version="1.0" encoding="utf-8"?>
<ds:datastoreItem xmlns:ds="http://schemas.openxmlformats.org/officeDocument/2006/customXml" ds:itemID="{01ED66A5-CEF6-410C-A134-C00AD9EA7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IC Summary-VAT</vt:lpstr>
      <vt:lpstr>Admin-Misc.</vt:lpstr>
      <vt:lpstr>Safes</vt:lpstr>
      <vt:lpstr>Cash Register Ops</vt:lpstr>
      <vt:lpstr>Key Control</vt:lpstr>
      <vt:lpstr>Sales</vt:lpstr>
      <vt:lpstr>UTAP</vt:lpstr>
      <vt:lpstr>_</vt:lpstr>
      <vt:lpstr>'Admin-Misc.'!Print_Area</vt:lpstr>
      <vt:lpstr>'Cash Register Ops'!Print_Area</vt:lpstr>
      <vt:lpstr>'IC Summary-VAT'!Print_Area</vt:lpstr>
      <vt:lpstr>'Key Control'!Print_Area</vt:lpstr>
      <vt:lpstr>Safes!Print_Area</vt:lpstr>
      <vt:lpstr>Sales!Print_Area</vt:lpstr>
    </vt:vector>
  </TitlesOfParts>
  <Company>FORSCOM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ARMY</dc:creator>
  <cp:lastModifiedBy>United States Army</cp:lastModifiedBy>
  <cp:lastPrinted>2010-10-20T08:08:52Z</cp:lastPrinted>
  <dcterms:created xsi:type="dcterms:W3CDTF">2001-01-19T16:46:30Z</dcterms:created>
  <dcterms:modified xsi:type="dcterms:W3CDTF">2010-10-29T05:52:36Z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0x0101000584F62CDF26864580AAD148E4C6F41B</vt:lpwstr>
  </property>
  <property fmtid="{D5CDD505-2E9C-101B-9397-08002B2CF9AE}" pid="3" name="_dlc_DocIdItemGuid">
    <vt:lpwstr>0235892b-8c3c-4743-9122-8d22265e8a4c</vt:lpwstr>
  </property>
</Properties>
</file>